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ond\+ 2563\8. สำรวจสภาพอัตรากำลัง 12 ก.ค. 63\12 ก.ค. 63\"/>
    </mc:Choice>
  </mc:AlternateContent>
  <bookViews>
    <workbookView xWindow="0" yWindow="0" windowWidth="28800" windowHeight="12180" tabRatio="858"/>
  </bookViews>
  <sheets>
    <sheet name="เกณฑ์ กคศ." sheetId="93" r:id="rId1"/>
    <sheet name="มาตรฐานวิชาเอกประถม" sheetId="117" r:id="rId2"/>
    <sheet name="มาตรฐานวิชาเอกมัธยม" sheetId="123" r:id="rId3"/>
    <sheet name="ปริมาณงาน" sheetId="120" r:id="rId4"/>
    <sheet name="ว่างจากการเกษียณ(เกลี่ยคืน)" sheetId="125" state="hidden" r:id="rId5"/>
    <sheet name="รวมครู จ.18 จบ" sheetId="124" r:id="rId6"/>
    <sheet name="ผู้เกษียณ ปี 2563 จบ" sheetId="127" r:id="rId7"/>
    <sheet name="รวมครู จ.18 สอน" sheetId="126" r:id="rId8"/>
    <sheet name="ผู้เกษียณ ปี 2563 สอน" sheetId="103" r:id="rId9"/>
    <sheet name="ทดแทนความต้องการ" sheetId="109" r:id="rId10"/>
    <sheet name="พรก.ตามวิชาที่สอน" sheetId="121" r:id="rId11"/>
    <sheet name="ลูกจ้างตามวิชาที่สอน" sheetId="122" r:id="rId12"/>
    <sheet name="สรุป สพท." sheetId="119" r:id="rId13"/>
    <sheet name="สรุปทดแทนเกษียณ" sheetId="115" r:id="rId14"/>
    <sheet name="ครู จ. 18 ตามวิชาที่สอน" sheetId="118" state="hidden" r:id="rId15"/>
    <sheet name="ครู จ.18 ตามวิชาที่จบ" sheetId="102" state="hidden" r:id="rId16"/>
  </sheets>
  <externalReferences>
    <externalReference r:id="rId17"/>
  </externalReferences>
  <definedNames>
    <definedName name="_xlnm._FilterDatabase" localSheetId="3" hidden="1">ปริมาณงาน!$A$9:$BO$130</definedName>
    <definedName name="Level">ปริมาณงาน!#REF!</definedName>
    <definedName name="Location">[1]เมนู!$C$2:$C$7</definedName>
    <definedName name="_xlnm.Print_Area" localSheetId="14">'ครู จ. 18 ตามวิชาที่สอน'!$A$2:$AV$145</definedName>
    <definedName name="_xlnm.Print_Area" localSheetId="15">'ครู จ.18 ตามวิชาที่จบ'!$A$2:$AV$139</definedName>
    <definedName name="_xlnm.Print_Area" localSheetId="9">ทดแทนความต้องการ!$A$1:$BH$143</definedName>
    <definedName name="_xlnm.Print_Area" localSheetId="3">ปริมาณงาน!$A$2:$BL$142</definedName>
    <definedName name="_xlnm.Print_Area" localSheetId="6">'ผู้เกษียณ ปี 2563 จบ'!$A$2:$BG$151</definedName>
    <definedName name="_xlnm.Print_Area" localSheetId="8">'ผู้เกษียณ ปี 2563 สอน'!$A$2:$BG$151</definedName>
    <definedName name="_xlnm.Print_Area" localSheetId="13">สรุปทดแทนเกษียณ!$A$1:$CL$19</definedName>
    <definedName name="_xlnm.Print_Titles" localSheetId="14">'ครู จ. 18 ตามวิชาที่สอน'!$7:$12</definedName>
    <definedName name="_xlnm.Print_Titles" localSheetId="15">'ครู จ.18 ตามวิชาที่จบ'!$8:$13</definedName>
    <definedName name="_xlnm.Print_Titles" localSheetId="9">ทดแทนความต้องการ!$2:$12</definedName>
    <definedName name="_xlnm.Print_Titles" localSheetId="3">ปริมาณงาน!$6:$9</definedName>
    <definedName name="_xlnm.Print_Titles" localSheetId="6">'ผู้เกษียณ ปี 2563 จบ'!$7:$12</definedName>
    <definedName name="_xlnm.Print_Titles" localSheetId="8">'ผู้เกษียณ ปี 2563 สอน'!$7:$12</definedName>
    <definedName name="_xlnm.Print_Titles" localSheetId="12">'สรุป สพท.'!$6:$8</definedName>
    <definedName name="_xlnm.Print_Titles" localSheetId="13">สรุปทดแทนเกษียณ!$3:$8</definedName>
    <definedName name="Special">[1]เมนู!$E$2:$E$11</definedName>
    <definedName name="test" localSheetId="6">#REF!</definedName>
    <definedName name="test" localSheetId="7">#REF!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BA14" i="124" l="1"/>
  <c r="D130" i="120" l="1"/>
  <c r="BC14" i="124"/>
  <c r="AX134" i="124"/>
  <c r="AY134" i="124"/>
  <c r="BA133" i="103"/>
  <c r="BA13" i="109"/>
  <c r="BA133" i="126"/>
  <c r="AY134" i="126"/>
  <c r="AX134" i="126"/>
  <c r="BC13" i="109"/>
  <c r="AX133" i="109"/>
  <c r="AY133" i="109"/>
  <c r="BC13" i="121"/>
  <c r="BA13" i="121"/>
  <c r="AX133" i="122"/>
  <c r="AY133" i="122"/>
  <c r="AX133" i="121"/>
  <c r="AY133" i="121"/>
  <c r="X9" i="119" l="1"/>
  <c r="G9" i="119"/>
  <c r="F9" i="119"/>
  <c r="CH9" i="119"/>
  <c r="CG9" i="119"/>
  <c r="CF9" i="119"/>
  <c r="CE9" i="119"/>
  <c r="CD9" i="119"/>
  <c r="W9" i="119"/>
  <c r="V9" i="119"/>
  <c r="U9" i="119"/>
  <c r="T9" i="119"/>
  <c r="S9" i="119"/>
  <c r="R9" i="119"/>
  <c r="Q9" i="119"/>
  <c r="P9" i="119"/>
  <c r="O9" i="119"/>
  <c r="N9" i="119"/>
  <c r="L9" i="119"/>
  <c r="K9" i="119"/>
  <c r="J9" i="119"/>
  <c r="I9" i="119"/>
  <c r="H9" i="119"/>
  <c r="E9" i="119"/>
  <c r="D9" i="119"/>
  <c r="C9" i="119"/>
  <c r="BH1" i="120"/>
  <c r="BA15" i="124"/>
  <c r="BA16" i="124"/>
  <c r="BA17" i="124"/>
  <c r="BA18" i="124"/>
  <c r="BA19" i="124"/>
  <c r="BA20" i="124"/>
  <c r="BA21" i="124"/>
  <c r="BA22" i="124"/>
  <c r="BA23" i="124"/>
  <c r="BA24" i="124"/>
  <c r="BA25" i="124"/>
  <c r="BA26" i="124"/>
  <c r="BA27" i="124"/>
  <c r="BA28" i="124"/>
  <c r="BA29" i="124"/>
  <c r="BA30" i="124"/>
  <c r="BA31" i="124"/>
  <c r="BA32" i="124"/>
  <c r="BA33" i="124"/>
  <c r="BA34" i="124"/>
  <c r="BA35" i="124"/>
  <c r="BA36" i="124"/>
  <c r="BA37" i="124"/>
  <c r="BA38" i="124"/>
  <c r="BA39" i="124"/>
  <c r="BA40" i="124"/>
  <c r="BA41" i="124"/>
  <c r="BA42" i="124"/>
  <c r="BA43" i="124"/>
  <c r="BA44" i="124"/>
  <c r="BA45" i="124"/>
  <c r="BA46" i="124"/>
  <c r="BA47" i="124"/>
  <c r="BA48" i="124"/>
  <c r="BA49" i="124"/>
  <c r="BA50" i="124"/>
  <c r="BA51" i="124"/>
  <c r="BA52" i="124"/>
  <c r="BA53" i="124"/>
  <c r="BA54" i="124"/>
  <c r="BA55" i="124"/>
  <c r="BA56" i="124"/>
  <c r="BA57" i="124"/>
  <c r="BA58" i="124"/>
  <c r="BA59" i="124"/>
  <c r="BA60" i="124"/>
  <c r="BA61" i="124"/>
  <c r="BA62" i="124"/>
  <c r="BA63" i="124"/>
  <c r="BA64" i="124"/>
  <c r="BA65" i="124"/>
  <c r="BA66" i="124"/>
  <c r="BA67" i="124"/>
  <c r="BA68" i="124"/>
  <c r="BA69" i="124"/>
  <c r="BA70" i="124"/>
  <c r="BA71" i="124"/>
  <c r="BA72" i="124"/>
  <c r="BA73" i="124"/>
  <c r="BA74" i="124"/>
  <c r="BA75" i="124"/>
  <c r="BA76" i="124"/>
  <c r="BA77" i="124"/>
  <c r="BA78" i="124"/>
  <c r="BA79" i="124"/>
  <c r="BA80" i="124"/>
  <c r="BA81" i="124"/>
  <c r="BA82" i="124"/>
  <c r="BA83" i="124"/>
  <c r="BA84" i="124"/>
  <c r="BA85" i="124"/>
  <c r="BA86" i="124"/>
  <c r="BA87" i="124"/>
  <c r="BA88" i="124"/>
  <c r="BA89" i="124"/>
  <c r="BA90" i="124"/>
  <c r="BA91" i="124"/>
  <c r="BA92" i="124"/>
  <c r="BA93" i="124"/>
  <c r="BA94" i="124"/>
  <c r="BA95" i="124"/>
  <c r="BA96" i="124"/>
  <c r="BA97" i="124"/>
  <c r="BA98" i="124"/>
  <c r="BA99" i="124"/>
  <c r="BA100" i="124"/>
  <c r="BA101" i="124"/>
  <c r="BA102" i="124"/>
  <c r="BA103" i="124"/>
  <c r="BA104" i="124"/>
  <c r="BA105" i="124"/>
  <c r="BA106" i="124"/>
  <c r="BA107" i="124"/>
  <c r="BA108" i="124"/>
  <c r="BA109" i="124"/>
  <c r="BA110" i="124"/>
  <c r="BA111" i="124"/>
  <c r="BA112" i="124"/>
  <c r="BA113" i="124"/>
  <c r="BA114" i="124"/>
  <c r="BA115" i="124"/>
  <c r="BA116" i="124"/>
  <c r="BA117" i="124"/>
  <c r="BA118" i="124"/>
  <c r="BA119" i="124"/>
  <c r="BA120" i="124"/>
  <c r="BA121" i="124"/>
  <c r="BA122" i="124"/>
  <c r="BA123" i="124"/>
  <c r="BA124" i="124"/>
  <c r="BA125" i="124"/>
  <c r="BA126" i="124"/>
  <c r="BA127" i="124"/>
  <c r="BA128" i="124"/>
  <c r="BA129" i="124"/>
  <c r="BA130" i="124"/>
  <c r="BA131" i="124"/>
  <c r="BA132" i="124"/>
  <c r="BA133" i="124"/>
  <c r="BI1" i="120"/>
  <c r="BA13" i="103" l="1"/>
  <c r="BC13" i="103" s="1"/>
  <c r="BA14" i="126"/>
  <c r="BC14" i="126" s="1"/>
  <c r="BA13" i="127"/>
  <c r="BC13" i="127" s="1"/>
  <c r="BA13" i="122"/>
  <c r="BC14" i="103"/>
  <c r="BC15" i="103"/>
  <c r="BC16" i="103"/>
  <c r="BC17" i="103"/>
  <c r="BC18" i="103"/>
  <c r="BC19" i="103"/>
  <c r="BC20" i="103"/>
  <c r="BC21" i="103"/>
  <c r="BC22" i="103"/>
  <c r="BC23" i="103"/>
  <c r="BC24" i="103"/>
  <c r="BC25" i="103"/>
  <c r="BC26" i="103"/>
  <c r="BC27" i="103"/>
  <c r="BC28" i="103"/>
  <c r="BC29" i="103"/>
  <c r="BC30" i="103"/>
  <c r="BC31" i="103"/>
  <c r="BC32" i="103"/>
  <c r="BC33" i="103"/>
  <c r="BC34" i="103"/>
  <c r="BC35" i="103"/>
  <c r="BC36" i="103"/>
  <c r="BC37" i="103"/>
  <c r="BC38" i="103"/>
  <c r="BC39" i="103"/>
  <c r="BC40" i="103"/>
  <c r="BC41" i="103"/>
  <c r="BC42" i="103"/>
  <c r="BC43" i="103"/>
  <c r="BC44" i="103"/>
  <c r="BC45" i="103"/>
  <c r="BC46" i="103"/>
  <c r="BC47" i="103"/>
  <c r="BC48" i="103"/>
  <c r="BC49" i="103"/>
  <c r="BC50" i="103"/>
  <c r="BC51" i="103"/>
  <c r="BC52" i="103"/>
  <c r="BC53" i="103"/>
  <c r="BC54" i="103"/>
  <c r="BC55" i="103"/>
  <c r="BC56" i="103"/>
  <c r="BC57" i="103"/>
  <c r="BC58" i="103"/>
  <c r="BC59" i="103"/>
  <c r="BC60" i="103"/>
  <c r="BC61" i="103"/>
  <c r="BC62" i="103"/>
  <c r="BC63" i="103"/>
  <c r="BC64" i="103"/>
  <c r="BC65" i="103"/>
  <c r="BC66" i="103"/>
  <c r="BC67" i="103"/>
  <c r="BC68" i="103"/>
  <c r="BC69" i="103"/>
  <c r="BC70" i="103"/>
  <c r="BC71" i="103"/>
  <c r="BC72" i="103"/>
  <c r="BC73" i="103"/>
  <c r="BC74" i="103"/>
  <c r="BC75" i="103"/>
  <c r="BC76" i="103"/>
  <c r="BC77" i="103"/>
  <c r="BC78" i="103"/>
  <c r="BC79" i="103"/>
  <c r="BC80" i="103"/>
  <c r="BC81" i="103"/>
  <c r="BC82" i="103"/>
  <c r="BC83" i="103"/>
  <c r="BC84" i="103"/>
  <c r="BC85" i="103"/>
  <c r="BC86" i="103"/>
  <c r="BC87" i="103"/>
  <c r="BC88" i="103"/>
  <c r="BC89" i="103"/>
  <c r="BC90" i="103"/>
  <c r="BC91" i="103"/>
  <c r="BC92" i="103"/>
  <c r="BC93" i="103"/>
  <c r="BC94" i="103"/>
  <c r="BC95" i="103"/>
  <c r="BC96" i="103"/>
  <c r="BC97" i="103"/>
  <c r="BC98" i="103"/>
  <c r="BC99" i="103"/>
  <c r="BC100" i="103"/>
  <c r="BC101" i="103"/>
  <c r="BC102" i="103"/>
  <c r="BC103" i="103"/>
  <c r="BC104" i="103"/>
  <c r="BC105" i="103"/>
  <c r="BC106" i="103"/>
  <c r="BC107" i="103"/>
  <c r="BC108" i="103"/>
  <c r="BC109" i="103"/>
  <c r="BC110" i="103"/>
  <c r="BC111" i="103"/>
  <c r="BC112" i="103"/>
  <c r="BC113" i="103"/>
  <c r="BC114" i="103"/>
  <c r="BC115" i="103"/>
  <c r="BC116" i="103"/>
  <c r="BC117" i="103"/>
  <c r="BC118" i="103"/>
  <c r="BC119" i="103"/>
  <c r="BC120" i="103"/>
  <c r="BC121" i="103"/>
  <c r="BC122" i="103"/>
  <c r="BC123" i="103"/>
  <c r="BC124" i="103"/>
  <c r="BC125" i="103"/>
  <c r="BC126" i="103"/>
  <c r="BC127" i="103"/>
  <c r="BC128" i="103"/>
  <c r="BC129" i="103"/>
  <c r="BC130" i="103"/>
  <c r="BC131" i="103"/>
  <c r="BC132" i="103"/>
  <c r="BC15" i="126"/>
  <c r="BC16" i="126"/>
  <c r="BC17" i="126"/>
  <c r="BC18" i="126"/>
  <c r="BC19" i="126"/>
  <c r="BC20" i="126"/>
  <c r="BC21" i="126"/>
  <c r="BC22" i="126"/>
  <c r="BC23" i="126"/>
  <c r="BC24" i="126"/>
  <c r="BC25" i="126"/>
  <c r="BC26" i="126"/>
  <c r="BC27" i="126"/>
  <c r="BC28" i="126"/>
  <c r="BC29" i="126"/>
  <c r="BC30" i="126"/>
  <c r="BC31" i="126"/>
  <c r="BC32" i="126"/>
  <c r="BC33" i="126"/>
  <c r="BC34" i="126"/>
  <c r="BC35" i="126"/>
  <c r="BC36" i="126"/>
  <c r="BC37" i="126"/>
  <c r="BC38" i="126"/>
  <c r="BC39" i="126"/>
  <c r="BC40" i="126"/>
  <c r="BC41" i="126"/>
  <c r="BC42" i="126"/>
  <c r="BC43" i="126"/>
  <c r="BC44" i="126"/>
  <c r="BC45" i="126"/>
  <c r="BC46" i="126"/>
  <c r="BC47" i="126"/>
  <c r="BC48" i="126"/>
  <c r="BC49" i="126"/>
  <c r="BC50" i="126"/>
  <c r="BC51" i="126"/>
  <c r="BC52" i="126"/>
  <c r="BC53" i="126"/>
  <c r="BC54" i="126"/>
  <c r="BC55" i="126"/>
  <c r="BC56" i="126"/>
  <c r="BC57" i="126"/>
  <c r="BC58" i="126"/>
  <c r="BC59" i="126"/>
  <c r="BC60" i="126"/>
  <c r="BC61" i="126"/>
  <c r="BC62" i="126"/>
  <c r="BC63" i="126"/>
  <c r="BC64" i="126"/>
  <c r="BC65" i="126"/>
  <c r="BC66" i="126"/>
  <c r="BC67" i="126"/>
  <c r="BC68" i="126"/>
  <c r="BC69" i="126"/>
  <c r="BC70" i="126"/>
  <c r="BC71" i="126"/>
  <c r="BC72" i="126"/>
  <c r="BC73" i="126"/>
  <c r="BC74" i="126"/>
  <c r="BC75" i="126"/>
  <c r="BC76" i="126"/>
  <c r="BC77" i="126"/>
  <c r="BC78" i="126"/>
  <c r="BC79" i="126"/>
  <c r="BC80" i="126"/>
  <c r="BC81" i="126"/>
  <c r="BC82" i="126"/>
  <c r="BC83" i="126"/>
  <c r="BC84" i="126"/>
  <c r="BC85" i="126"/>
  <c r="BC86" i="126"/>
  <c r="BC87" i="126"/>
  <c r="BC88" i="126"/>
  <c r="BC89" i="126"/>
  <c r="BC90" i="126"/>
  <c r="BC91" i="126"/>
  <c r="BC92" i="126"/>
  <c r="BC93" i="126"/>
  <c r="BC94" i="126"/>
  <c r="BC95" i="126"/>
  <c r="BC96" i="126"/>
  <c r="BC97" i="126"/>
  <c r="BC98" i="126"/>
  <c r="BC99" i="126"/>
  <c r="BC100" i="126"/>
  <c r="BC101" i="126"/>
  <c r="BC102" i="126"/>
  <c r="BC103" i="126"/>
  <c r="BC104" i="126"/>
  <c r="BC105" i="126"/>
  <c r="BC106" i="126"/>
  <c r="BC107" i="126"/>
  <c r="BC108" i="126"/>
  <c r="BC109" i="126"/>
  <c r="BC110" i="126"/>
  <c r="BC111" i="126"/>
  <c r="BC112" i="126"/>
  <c r="BC113" i="126"/>
  <c r="BC114" i="126"/>
  <c r="BC115" i="126"/>
  <c r="BC116" i="126"/>
  <c r="BC117" i="126"/>
  <c r="BC118" i="126"/>
  <c r="BC119" i="126"/>
  <c r="BC120" i="126"/>
  <c r="BC121" i="126"/>
  <c r="BC122" i="126"/>
  <c r="BC123" i="126"/>
  <c r="BC124" i="126"/>
  <c r="BC125" i="126"/>
  <c r="BC126" i="126"/>
  <c r="BC127" i="126"/>
  <c r="BC128" i="126"/>
  <c r="BC129" i="126"/>
  <c r="BC130" i="126"/>
  <c r="BC131" i="126"/>
  <c r="BC132" i="126"/>
  <c r="BC133" i="126"/>
  <c r="BF130" i="120"/>
  <c r="BT9" i="119" s="1"/>
  <c r="BG130" i="120"/>
  <c r="BU9" i="119" s="1"/>
  <c r="BH130" i="120"/>
  <c r="BV9" i="119" s="1"/>
  <c r="BC14" i="127"/>
  <c r="BC15" i="127"/>
  <c r="BC16" i="127"/>
  <c r="BC17" i="127"/>
  <c r="BC18" i="127"/>
  <c r="BC19" i="127"/>
  <c r="BC20" i="127"/>
  <c r="BC21" i="127"/>
  <c r="BC22" i="127"/>
  <c r="BC23" i="127"/>
  <c r="BC24" i="127"/>
  <c r="BC25" i="127"/>
  <c r="BC26" i="127"/>
  <c r="BC27" i="127"/>
  <c r="BC28" i="127"/>
  <c r="BC29" i="127"/>
  <c r="BC30" i="127"/>
  <c r="BC31" i="127"/>
  <c r="BC32" i="127"/>
  <c r="BC33" i="127"/>
  <c r="BC34" i="127"/>
  <c r="BC35" i="127"/>
  <c r="BC36" i="127"/>
  <c r="BC37" i="127"/>
  <c r="BC38" i="127"/>
  <c r="BC39" i="127"/>
  <c r="BC40" i="127"/>
  <c r="BC41" i="127"/>
  <c r="BC42" i="127"/>
  <c r="BC43" i="127"/>
  <c r="BC44" i="127"/>
  <c r="BC45" i="127"/>
  <c r="BC46" i="127"/>
  <c r="BC47" i="127"/>
  <c r="BC48" i="127"/>
  <c r="BC49" i="127"/>
  <c r="BC50" i="127"/>
  <c r="BC51" i="127"/>
  <c r="BC52" i="127"/>
  <c r="BC53" i="127"/>
  <c r="BC54" i="127"/>
  <c r="BC55" i="127"/>
  <c r="BC56" i="127"/>
  <c r="BC57" i="127"/>
  <c r="BC58" i="127"/>
  <c r="BC59" i="127"/>
  <c r="BC60" i="127"/>
  <c r="BC61" i="127"/>
  <c r="BC62" i="127"/>
  <c r="BC63" i="127"/>
  <c r="BC64" i="127"/>
  <c r="BC65" i="127"/>
  <c r="BC66" i="127"/>
  <c r="BC67" i="127"/>
  <c r="BC68" i="127"/>
  <c r="BC69" i="127"/>
  <c r="BC70" i="127"/>
  <c r="BC71" i="127"/>
  <c r="BC72" i="127"/>
  <c r="BC73" i="127"/>
  <c r="BC74" i="127"/>
  <c r="BC75" i="127"/>
  <c r="BC76" i="127"/>
  <c r="BC77" i="127"/>
  <c r="BC78" i="127"/>
  <c r="BC79" i="127"/>
  <c r="BC80" i="127"/>
  <c r="BC81" i="127"/>
  <c r="BC82" i="127"/>
  <c r="BC83" i="127"/>
  <c r="BC84" i="127"/>
  <c r="BC85" i="127"/>
  <c r="BC86" i="127"/>
  <c r="BC87" i="127"/>
  <c r="BC88" i="127"/>
  <c r="BC89" i="127"/>
  <c r="BC90" i="127"/>
  <c r="BC91" i="127"/>
  <c r="BC92" i="127"/>
  <c r="BC93" i="127"/>
  <c r="BC94" i="127"/>
  <c r="BC95" i="127"/>
  <c r="BC96" i="127"/>
  <c r="BC97" i="127"/>
  <c r="BC98" i="127"/>
  <c r="BC99" i="127"/>
  <c r="BC100" i="127"/>
  <c r="BC101" i="127"/>
  <c r="BC102" i="127"/>
  <c r="BC103" i="127"/>
  <c r="BC104" i="127"/>
  <c r="BC105" i="127"/>
  <c r="BC106" i="127"/>
  <c r="BC107" i="127"/>
  <c r="BC108" i="127"/>
  <c r="BC109" i="127"/>
  <c r="BC110" i="127"/>
  <c r="BC111" i="127"/>
  <c r="BC112" i="127"/>
  <c r="BC113" i="127"/>
  <c r="BC114" i="127"/>
  <c r="BC115" i="127"/>
  <c r="BC116" i="127"/>
  <c r="BC117" i="127"/>
  <c r="BC118" i="127"/>
  <c r="BC119" i="127"/>
  <c r="BC120" i="127"/>
  <c r="BC121" i="127"/>
  <c r="BC122" i="127"/>
  <c r="BC123" i="127"/>
  <c r="BC124" i="127"/>
  <c r="BC125" i="127"/>
  <c r="BC126" i="127"/>
  <c r="BC127" i="127"/>
  <c r="BC128" i="127"/>
  <c r="BC129" i="127"/>
  <c r="BC130" i="127"/>
  <c r="BC131" i="127"/>
  <c r="BC132" i="127"/>
  <c r="BC15" i="124"/>
  <c r="BC16" i="124"/>
  <c r="BC17" i="124"/>
  <c r="BC18" i="124"/>
  <c r="BC19" i="124"/>
  <c r="BC20" i="124"/>
  <c r="BC21" i="124"/>
  <c r="BC22" i="124"/>
  <c r="BC23" i="124"/>
  <c r="BC24" i="124"/>
  <c r="BC25" i="124"/>
  <c r="BC26" i="124"/>
  <c r="BC27" i="124"/>
  <c r="BC28" i="124"/>
  <c r="BC29" i="124"/>
  <c r="BC30" i="124"/>
  <c r="BC31" i="124"/>
  <c r="BC32" i="124"/>
  <c r="BC33" i="124"/>
  <c r="BC34" i="124"/>
  <c r="BC35" i="124"/>
  <c r="BC36" i="124"/>
  <c r="BC37" i="124"/>
  <c r="BC38" i="124"/>
  <c r="BC39" i="124"/>
  <c r="BC40" i="124"/>
  <c r="BC41" i="124"/>
  <c r="BC42" i="124"/>
  <c r="BC43" i="124"/>
  <c r="BC44" i="124"/>
  <c r="BC45" i="124"/>
  <c r="BC46" i="124"/>
  <c r="BC47" i="124"/>
  <c r="BC48" i="124"/>
  <c r="BC49" i="124"/>
  <c r="BC50" i="124"/>
  <c r="BC51" i="124"/>
  <c r="BC52" i="124"/>
  <c r="BC53" i="124"/>
  <c r="BC54" i="124"/>
  <c r="BC55" i="124"/>
  <c r="BC56" i="124"/>
  <c r="BC57" i="124"/>
  <c r="BC58" i="124"/>
  <c r="BC59" i="124"/>
  <c r="BC60" i="124"/>
  <c r="BC61" i="124"/>
  <c r="BC62" i="124"/>
  <c r="BC63" i="124"/>
  <c r="BC64" i="124"/>
  <c r="BC65" i="124"/>
  <c r="BC66" i="124"/>
  <c r="BC67" i="124"/>
  <c r="BC68" i="124"/>
  <c r="BC69" i="124"/>
  <c r="BC70" i="124"/>
  <c r="BC71" i="124"/>
  <c r="BC72" i="124"/>
  <c r="BC73" i="124"/>
  <c r="BC74" i="124"/>
  <c r="BC75" i="124"/>
  <c r="BC76" i="124"/>
  <c r="BC77" i="124"/>
  <c r="BC78" i="124"/>
  <c r="BC79" i="124"/>
  <c r="BC80" i="124"/>
  <c r="BC81" i="124"/>
  <c r="BC82" i="124"/>
  <c r="BC83" i="124"/>
  <c r="BC84" i="124"/>
  <c r="BC85" i="124"/>
  <c r="BC86" i="124"/>
  <c r="BC87" i="124"/>
  <c r="BC88" i="124"/>
  <c r="BC89" i="124"/>
  <c r="BC90" i="124"/>
  <c r="BC91" i="124"/>
  <c r="BC92" i="124"/>
  <c r="BC93" i="124"/>
  <c r="BC94" i="124"/>
  <c r="BC95" i="124"/>
  <c r="BC96" i="124"/>
  <c r="BC97" i="124"/>
  <c r="BC98" i="124"/>
  <c r="BC99" i="124"/>
  <c r="BC100" i="124"/>
  <c r="BC101" i="124"/>
  <c r="BC102" i="124"/>
  <c r="BC103" i="124"/>
  <c r="BC104" i="124"/>
  <c r="BC105" i="124"/>
  <c r="BC106" i="124"/>
  <c r="BC107" i="124"/>
  <c r="BC108" i="124"/>
  <c r="BC109" i="124"/>
  <c r="BC110" i="124"/>
  <c r="BC111" i="124"/>
  <c r="BC112" i="124"/>
  <c r="BC113" i="124"/>
  <c r="BC114" i="124"/>
  <c r="BC115" i="124"/>
  <c r="BC116" i="124"/>
  <c r="BC117" i="124"/>
  <c r="BC118" i="124"/>
  <c r="BC119" i="124"/>
  <c r="BC120" i="124"/>
  <c r="BC121" i="124"/>
  <c r="BC122" i="124"/>
  <c r="BC123" i="124"/>
  <c r="BC124" i="124"/>
  <c r="BC125" i="124"/>
  <c r="BC126" i="124"/>
  <c r="BC127" i="124"/>
  <c r="BC128" i="124"/>
  <c r="BC129" i="124"/>
  <c r="BC130" i="124"/>
  <c r="BC131" i="124"/>
  <c r="BC132" i="124"/>
  <c r="BC133" i="124"/>
  <c r="B10" i="115" l="1"/>
  <c r="B9" i="119"/>
  <c r="BU130" i="120"/>
  <c r="CO9" i="119" s="1"/>
  <c r="BV130" i="120"/>
  <c r="CP9" i="119" s="1"/>
  <c r="BW130" i="120"/>
  <c r="CQ9" i="119" s="1"/>
  <c r="BX130" i="120"/>
  <c r="CR9" i="119" s="1"/>
  <c r="BY130" i="120"/>
  <c r="CS9" i="119" s="1"/>
  <c r="BP130" i="120" l="1"/>
  <c r="CJ9" i="119" s="1"/>
  <c r="BQ130" i="120"/>
  <c r="CK9" i="119" s="1"/>
  <c r="BR130" i="120"/>
  <c r="CL9" i="119" s="1"/>
  <c r="BS130" i="120"/>
  <c r="CM9" i="119" s="1"/>
  <c r="BT130" i="120"/>
  <c r="CN9" i="119" s="1"/>
  <c r="BO130" i="120"/>
  <c r="AW134" i="126" l="1"/>
  <c r="AU130" i="120" l="1"/>
  <c r="BA16" i="126" l="1"/>
  <c r="BA15" i="126"/>
  <c r="BA17" i="126"/>
  <c r="BA18" i="126"/>
  <c r="BA19" i="126"/>
  <c r="BA20" i="126"/>
  <c r="BA21" i="126"/>
  <c r="BA22" i="126"/>
  <c r="BA23" i="126"/>
  <c r="BA24" i="126"/>
  <c r="BA25" i="126"/>
  <c r="BA26" i="126"/>
  <c r="BA27" i="126"/>
  <c r="BA28" i="126"/>
  <c r="BA29" i="126"/>
  <c r="BA30" i="126"/>
  <c r="BA31" i="126"/>
  <c r="BA32" i="126"/>
  <c r="BA33" i="126"/>
  <c r="BA34" i="126"/>
  <c r="BA35" i="126"/>
  <c r="BA36" i="126"/>
  <c r="BA37" i="126"/>
  <c r="BA38" i="126"/>
  <c r="BA39" i="126"/>
  <c r="BA40" i="126"/>
  <c r="BA41" i="126"/>
  <c r="BA42" i="126"/>
  <c r="BA43" i="126"/>
  <c r="BA44" i="126"/>
  <c r="BA45" i="126"/>
  <c r="BA46" i="126"/>
  <c r="BA47" i="126"/>
  <c r="BA48" i="126"/>
  <c r="BA49" i="126"/>
  <c r="BA50" i="126"/>
  <c r="BA51" i="126"/>
  <c r="BA52" i="126"/>
  <c r="BA53" i="126"/>
  <c r="BA54" i="126"/>
  <c r="BA55" i="126"/>
  <c r="BA56" i="126"/>
  <c r="BA57" i="126"/>
  <c r="BA58" i="126"/>
  <c r="BA59" i="126"/>
  <c r="BA60" i="126"/>
  <c r="BA61" i="126"/>
  <c r="BA62" i="126"/>
  <c r="BA63" i="126"/>
  <c r="BA64" i="126"/>
  <c r="BA65" i="126"/>
  <c r="BA66" i="126"/>
  <c r="BA67" i="126"/>
  <c r="BA68" i="126"/>
  <c r="BA69" i="126"/>
  <c r="BA70" i="126"/>
  <c r="BA71" i="126"/>
  <c r="BA72" i="126"/>
  <c r="BA73" i="126"/>
  <c r="BA74" i="126"/>
  <c r="BA75" i="126"/>
  <c r="BA76" i="126"/>
  <c r="BA77" i="126"/>
  <c r="BA78" i="126"/>
  <c r="BA79" i="126"/>
  <c r="BA80" i="126"/>
  <c r="BA81" i="126"/>
  <c r="BA82" i="126"/>
  <c r="BA83" i="126"/>
  <c r="BA84" i="126"/>
  <c r="BA85" i="126"/>
  <c r="BA86" i="126"/>
  <c r="BA87" i="126"/>
  <c r="BA88" i="126"/>
  <c r="BA89" i="126"/>
  <c r="BA90" i="126"/>
  <c r="BA91" i="126"/>
  <c r="BA92" i="126"/>
  <c r="BA93" i="126"/>
  <c r="BA94" i="126"/>
  <c r="BA95" i="126"/>
  <c r="BA96" i="126"/>
  <c r="BA97" i="126"/>
  <c r="BA98" i="126"/>
  <c r="BA99" i="126"/>
  <c r="BA100" i="126"/>
  <c r="BA101" i="126"/>
  <c r="BA102" i="126"/>
  <c r="BA103" i="126"/>
  <c r="BA104" i="126"/>
  <c r="BA105" i="126"/>
  <c r="BA106" i="126"/>
  <c r="BA107" i="126"/>
  <c r="BA108" i="126"/>
  <c r="BA109" i="126"/>
  <c r="BA110" i="126"/>
  <c r="BA111" i="126"/>
  <c r="BA112" i="126"/>
  <c r="BA113" i="126"/>
  <c r="BA114" i="126"/>
  <c r="BA115" i="126"/>
  <c r="BA116" i="126"/>
  <c r="BA117" i="126"/>
  <c r="BA118" i="126"/>
  <c r="BA119" i="126"/>
  <c r="BA120" i="126"/>
  <c r="BA121" i="126"/>
  <c r="BA122" i="126"/>
  <c r="BA123" i="126"/>
  <c r="BA124" i="126"/>
  <c r="BA125" i="126"/>
  <c r="BA126" i="126"/>
  <c r="BA127" i="126"/>
  <c r="BA128" i="126"/>
  <c r="BA129" i="126"/>
  <c r="BA130" i="126"/>
  <c r="BA131" i="126"/>
  <c r="BA132" i="126"/>
  <c r="BA134" i="126" l="1"/>
  <c r="BC134" i="126" s="1"/>
  <c r="BC135" i="126" s="1"/>
  <c r="BA14" i="127"/>
  <c r="AW133" i="122" l="1"/>
  <c r="AZ133" i="122"/>
  <c r="AW133" i="121"/>
  <c r="AZ133" i="121"/>
  <c r="BC14" i="109" l="1"/>
  <c r="BC15" i="109"/>
  <c r="BC16" i="109"/>
  <c r="BC17" i="109"/>
  <c r="BC18" i="109"/>
  <c r="BC19" i="109"/>
  <c r="BC20" i="109"/>
  <c r="BC21" i="109"/>
  <c r="BC22" i="109"/>
  <c r="BC23" i="109"/>
  <c r="BC24" i="109"/>
  <c r="BC25" i="109"/>
  <c r="BC26" i="109"/>
  <c r="BC27" i="109"/>
  <c r="BC28" i="109"/>
  <c r="BC29" i="109"/>
  <c r="BC30" i="109"/>
  <c r="BC31" i="109"/>
  <c r="BC32" i="109"/>
  <c r="BC33" i="109"/>
  <c r="BC34" i="109"/>
  <c r="BC35" i="109"/>
  <c r="BC36" i="109"/>
  <c r="BC37" i="109"/>
  <c r="BC38" i="109"/>
  <c r="BC39" i="109"/>
  <c r="BC40" i="109"/>
  <c r="BC41" i="109"/>
  <c r="BC42" i="109"/>
  <c r="BC43" i="109"/>
  <c r="BC44" i="109"/>
  <c r="BC45" i="109"/>
  <c r="BC46" i="109"/>
  <c r="BC47" i="109"/>
  <c r="BC48" i="109"/>
  <c r="BC49" i="109"/>
  <c r="BC50" i="109"/>
  <c r="BC51" i="109"/>
  <c r="BC52" i="109"/>
  <c r="BC53" i="109"/>
  <c r="BC54" i="109"/>
  <c r="BC55" i="109"/>
  <c r="BC56" i="109"/>
  <c r="BC57" i="109"/>
  <c r="BC58" i="109"/>
  <c r="BC59" i="109"/>
  <c r="BC60" i="109"/>
  <c r="BC61" i="109"/>
  <c r="BC62" i="109"/>
  <c r="BC63" i="109"/>
  <c r="BC64" i="109"/>
  <c r="BC65" i="109"/>
  <c r="BC66" i="109"/>
  <c r="BC67" i="109"/>
  <c r="BC68" i="109"/>
  <c r="BC69" i="109"/>
  <c r="BC70" i="109"/>
  <c r="BC71" i="109"/>
  <c r="BC72" i="109"/>
  <c r="BC73" i="109"/>
  <c r="BC74" i="109"/>
  <c r="BC75" i="109"/>
  <c r="BC76" i="109"/>
  <c r="BC77" i="109"/>
  <c r="BC78" i="109"/>
  <c r="BC79" i="109"/>
  <c r="BC80" i="109"/>
  <c r="BC81" i="109"/>
  <c r="BC82" i="109"/>
  <c r="BC83" i="109"/>
  <c r="BC84" i="109"/>
  <c r="BC85" i="109"/>
  <c r="BC86" i="109"/>
  <c r="BC87" i="109"/>
  <c r="BC88" i="109"/>
  <c r="BC89" i="109"/>
  <c r="BC90" i="109"/>
  <c r="BC91" i="109"/>
  <c r="BC92" i="109"/>
  <c r="BC93" i="109"/>
  <c r="BC94" i="109"/>
  <c r="BC95" i="109"/>
  <c r="BC96" i="109"/>
  <c r="BC97" i="109"/>
  <c r="BC98" i="109"/>
  <c r="BC99" i="109"/>
  <c r="BC100" i="109"/>
  <c r="BC101" i="109"/>
  <c r="BC102" i="109"/>
  <c r="BC103" i="109"/>
  <c r="BC104" i="109"/>
  <c r="BC105" i="109"/>
  <c r="BC106" i="109"/>
  <c r="BC107" i="109"/>
  <c r="BC108" i="109"/>
  <c r="BC109" i="109"/>
  <c r="BC110" i="109"/>
  <c r="BC111" i="109"/>
  <c r="BC112" i="109"/>
  <c r="BC113" i="109"/>
  <c r="BC114" i="109"/>
  <c r="BC115" i="109"/>
  <c r="BC116" i="109"/>
  <c r="BC117" i="109"/>
  <c r="BC118" i="109"/>
  <c r="BC119" i="109"/>
  <c r="BC120" i="109"/>
  <c r="BC121" i="109"/>
  <c r="BC122" i="109"/>
  <c r="BC123" i="109"/>
  <c r="BC124" i="109"/>
  <c r="BC125" i="109"/>
  <c r="BC126" i="109"/>
  <c r="BC127" i="109"/>
  <c r="BC128" i="109"/>
  <c r="BC129" i="109"/>
  <c r="BC130" i="109"/>
  <c r="BC131" i="109"/>
  <c r="BC132" i="109"/>
  <c r="BA14" i="109"/>
  <c r="BD14" i="109" s="1"/>
  <c r="BE14" i="109" s="1"/>
  <c r="BA15" i="109"/>
  <c r="BD15" i="109" s="1"/>
  <c r="BE15" i="109" s="1"/>
  <c r="BA16" i="109"/>
  <c r="BD16" i="109" s="1"/>
  <c r="BE16" i="109" s="1"/>
  <c r="BA17" i="109"/>
  <c r="BD17" i="109" s="1"/>
  <c r="BE17" i="109" s="1"/>
  <c r="BA18" i="109"/>
  <c r="BD18" i="109" s="1"/>
  <c r="BE18" i="109" s="1"/>
  <c r="BA19" i="109"/>
  <c r="BD19" i="109" s="1"/>
  <c r="BE19" i="109" s="1"/>
  <c r="BA20" i="109"/>
  <c r="BD20" i="109" s="1"/>
  <c r="BE20" i="109" s="1"/>
  <c r="BA21" i="109"/>
  <c r="BD21" i="109" s="1"/>
  <c r="BE21" i="109" s="1"/>
  <c r="BA22" i="109"/>
  <c r="BD22" i="109" s="1"/>
  <c r="BE22" i="109" s="1"/>
  <c r="BA23" i="109"/>
  <c r="BD23" i="109" s="1"/>
  <c r="BE23" i="109" s="1"/>
  <c r="BA24" i="109"/>
  <c r="BD24" i="109" s="1"/>
  <c r="BE24" i="109" s="1"/>
  <c r="BA25" i="109"/>
  <c r="BD25" i="109" s="1"/>
  <c r="BE25" i="109" s="1"/>
  <c r="BA26" i="109"/>
  <c r="BD26" i="109" s="1"/>
  <c r="BE26" i="109" s="1"/>
  <c r="BA27" i="109"/>
  <c r="BD27" i="109" s="1"/>
  <c r="BE27" i="109" s="1"/>
  <c r="BA28" i="109"/>
  <c r="BD28" i="109" s="1"/>
  <c r="BE28" i="109" s="1"/>
  <c r="BA29" i="109"/>
  <c r="BD29" i="109" s="1"/>
  <c r="BE29" i="109" s="1"/>
  <c r="BA30" i="109"/>
  <c r="BD30" i="109" s="1"/>
  <c r="BE30" i="109" s="1"/>
  <c r="BA31" i="109"/>
  <c r="BD31" i="109" s="1"/>
  <c r="BE31" i="109" s="1"/>
  <c r="BA32" i="109"/>
  <c r="BD32" i="109" s="1"/>
  <c r="BE32" i="109" s="1"/>
  <c r="BA33" i="109"/>
  <c r="BD33" i="109" s="1"/>
  <c r="BE33" i="109" s="1"/>
  <c r="BA34" i="109"/>
  <c r="BD34" i="109" s="1"/>
  <c r="BE34" i="109" s="1"/>
  <c r="BA35" i="109"/>
  <c r="BD35" i="109" s="1"/>
  <c r="BE35" i="109" s="1"/>
  <c r="BA36" i="109"/>
  <c r="BD36" i="109" s="1"/>
  <c r="BE36" i="109" s="1"/>
  <c r="BA37" i="109"/>
  <c r="BD37" i="109" s="1"/>
  <c r="BE37" i="109" s="1"/>
  <c r="BA38" i="109"/>
  <c r="BD38" i="109" s="1"/>
  <c r="BE38" i="109" s="1"/>
  <c r="BA39" i="109"/>
  <c r="BD39" i="109" s="1"/>
  <c r="BE39" i="109" s="1"/>
  <c r="BA40" i="109"/>
  <c r="BD40" i="109" s="1"/>
  <c r="BE40" i="109" s="1"/>
  <c r="BA41" i="109"/>
  <c r="BD41" i="109" s="1"/>
  <c r="BE41" i="109" s="1"/>
  <c r="BA42" i="109"/>
  <c r="BD42" i="109" s="1"/>
  <c r="BE42" i="109" s="1"/>
  <c r="BA43" i="109"/>
  <c r="BD43" i="109" s="1"/>
  <c r="BE43" i="109" s="1"/>
  <c r="BA44" i="109"/>
  <c r="BD44" i="109" s="1"/>
  <c r="BE44" i="109" s="1"/>
  <c r="BA45" i="109"/>
  <c r="BD45" i="109" s="1"/>
  <c r="BE45" i="109" s="1"/>
  <c r="BA46" i="109"/>
  <c r="BD46" i="109" s="1"/>
  <c r="BE46" i="109" s="1"/>
  <c r="BA47" i="109"/>
  <c r="BD47" i="109" s="1"/>
  <c r="BE47" i="109" s="1"/>
  <c r="BA48" i="109"/>
  <c r="BD48" i="109" s="1"/>
  <c r="BE48" i="109" s="1"/>
  <c r="BA49" i="109"/>
  <c r="BD49" i="109" s="1"/>
  <c r="BE49" i="109" s="1"/>
  <c r="BA50" i="109"/>
  <c r="BD50" i="109" s="1"/>
  <c r="BE50" i="109" s="1"/>
  <c r="BA51" i="109"/>
  <c r="BD51" i="109" s="1"/>
  <c r="BE51" i="109" s="1"/>
  <c r="BA52" i="109"/>
  <c r="BD52" i="109" s="1"/>
  <c r="BE52" i="109" s="1"/>
  <c r="BA53" i="109"/>
  <c r="BD53" i="109" s="1"/>
  <c r="BE53" i="109" s="1"/>
  <c r="BA54" i="109"/>
  <c r="BD54" i="109" s="1"/>
  <c r="BE54" i="109" s="1"/>
  <c r="BA55" i="109"/>
  <c r="BD55" i="109" s="1"/>
  <c r="BE55" i="109" s="1"/>
  <c r="BA56" i="109"/>
  <c r="BD56" i="109" s="1"/>
  <c r="BE56" i="109" s="1"/>
  <c r="BA57" i="109"/>
  <c r="BD57" i="109" s="1"/>
  <c r="BE57" i="109" s="1"/>
  <c r="BA58" i="109"/>
  <c r="BD58" i="109" s="1"/>
  <c r="BE58" i="109" s="1"/>
  <c r="BA59" i="109"/>
  <c r="BD59" i="109" s="1"/>
  <c r="BE59" i="109" s="1"/>
  <c r="BA60" i="109"/>
  <c r="BD60" i="109" s="1"/>
  <c r="BE60" i="109" s="1"/>
  <c r="BA61" i="109"/>
  <c r="BD61" i="109" s="1"/>
  <c r="BE61" i="109" s="1"/>
  <c r="BA62" i="109"/>
  <c r="BD62" i="109" s="1"/>
  <c r="BE62" i="109" s="1"/>
  <c r="BA63" i="109"/>
  <c r="BD63" i="109" s="1"/>
  <c r="BE63" i="109" s="1"/>
  <c r="BA64" i="109"/>
  <c r="BD64" i="109" s="1"/>
  <c r="BE64" i="109" s="1"/>
  <c r="BA65" i="109"/>
  <c r="BD65" i="109" s="1"/>
  <c r="BE65" i="109" s="1"/>
  <c r="BA66" i="109"/>
  <c r="BD66" i="109" s="1"/>
  <c r="BE66" i="109" s="1"/>
  <c r="BA67" i="109"/>
  <c r="BD67" i="109" s="1"/>
  <c r="BE67" i="109" s="1"/>
  <c r="BA68" i="109"/>
  <c r="BD68" i="109" s="1"/>
  <c r="BE68" i="109" s="1"/>
  <c r="BA69" i="109"/>
  <c r="BD69" i="109" s="1"/>
  <c r="BE69" i="109" s="1"/>
  <c r="BA70" i="109"/>
  <c r="BD70" i="109" s="1"/>
  <c r="BE70" i="109" s="1"/>
  <c r="BA71" i="109"/>
  <c r="BD71" i="109" s="1"/>
  <c r="BE71" i="109" s="1"/>
  <c r="BA72" i="109"/>
  <c r="BD72" i="109" s="1"/>
  <c r="BE72" i="109" s="1"/>
  <c r="BA73" i="109"/>
  <c r="BD73" i="109" s="1"/>
  <c r="BE73" i="109" s="1"/>
  <c r="BA74" i="109"/>
  <c r="BD74" i="109" s="1"/>
  <c r="BE74" i="109" s="1"/>
  <c r="BA75" i="109"/>
  <c r="BD75" i="109" s="1"/>
  <c r="BE75" i="109" s="1"/>
  <c r="BA76" i="109"/>
  <c r="BD76" i="109" s="1"/>
  <c r="BE76" i="109" s="1"/>
  <c r="BA77" i="109"/>
  <c r="BD77" i="109" s="1"/>
  <c r="BE77" i="109" s="1"/>
  <c r="BA78" i="109"/>
  <c r="BD78" i="109" s="1"/>
  <c r="BE78" i="109" s="1"/>
  <c r="BA79" i="109"/>
  <c r="BD79" i="109" s="1"/>
  <c r="BE79" i="109" s="1"/>
  <c r="BA80" i="109"/>
  <c r="BD80" i="109" s="1"/>
  <c r="BE80" i="109" s="1"/>
  <c r="BA81" i="109"/>
  <c r="BD81" i="109" s="1"/>
  <c r="BE81" i="109" s="1"/>
  <c r="BA82" i="109"/>
  <c r="BD82" i="109" s="1"/>
  <c r="BE82" i="109" s="1"/>
  <c r="BA83" i="109"/>
  <c r="BD83" i="109" s="1"/>
  <c r="BE83" i="109" s="1"/>
  <c r="BA84" i="109"/>
  <c r="BD84" i="109" s="1"/>
  <c r="BE84" i="109" s="1"/>
  <c r="BA85" i="109"/>
  <c r="BD85" i="109" s="1"/>
  <c r="BE85" i="109" s="1"/>
  <c r="BA86" i="109"/>
  <c r="BD86" i="109" s="1"/>
  <c r="BE86" i="109" s="1"/>
  <c r="BA87" i="109"/>
  <c r="BD87" i="109" s="1"/>
  <c r="BE87" i="109" s="1"/>
  <c r="BA88" i="109"/>
  <c r="BD88" i="109" s="1"/>
  <c r="BE88" i="109" s="1"/>
  <c r="BA89" i="109"/>
  <c r="BD89" i="109" s="1"/>
  <c r="BE89" i="109" s="1"/>
  <c r="BA90" i="109"/>
  <c r="BD90" i="109" s="1"/>
  <c r="BE90" i="109" s="1"/>
  <c r="BA91" i="109"/>
  <c r="BD91" i="109" s="1"/>
  <c r="BE91" i="109" s="1"/>
  <c r="BA92" i="109"/>
  <c r="BD92" i="109" s="1"/>
  <c r="BE92" i="109" s="1"/>
  <c r="BA93" i="109"/>
  <c r="BD93" i="109" s="1"/>
  <c r="BE93" i="109" s="1"/>
  <c r="BA94" i="109"/>
  <c r="BD94" i="109" s="1"/>
  <c r="BE94" i="109" s="1"/>
  <c r="BA95" i="109"/>
  <c r="BD95" i="109" s="1"/>
  <c r="BE95" i="109" s="1"/>
  <c r="BA96" i="109"/>
  <c r="BD96" i="109" s="1"/>
  <c r="BE96" i="109" s="1"/>
  <c r="BA97" i="109"/>
  <c r="BD97" i="109" s="1"/>
  <c r="BE97" i="109" s="1"/>
  <c r="BA98" i="109"/>
  <c r="BD98" i="109" s="1"/>
  <c r="BE98" i="109" s="1"/>
  <c r="BA99" i="109"/>
  <c r="BD99" i="109" s="1"/>
  <c r="BE99" i="109" s="1"/>
  <c r="BA100" i="109"/>
  <c r="BD100" i="109" s="1"/>
  <c r="BE100" i="109" s="1"/>
  <c r="BA101" i="109"/>
  <c r="BD101" i="109" s="1"/>
  <c r="BE101" i="109" s="1"/>
  <c r="BA102" i="109"/>
  <c r="BD102" i="109" s="1"/>
  <c r="BE102" i="109" s="1"/>
  <c r="BA103" i="109"/>
  <c r="BD103" i="109" s="1"/>
  <c r="BE103" i="109" s="1"/>
  <c r="BA104" i="109"/>
  <c r="BD104" i="109" s="1"/>
  <c r="BE104" i="109" s="1"/>
  <c r="BA105" i="109"/>
  <c r="BD105" i="109" s="1"/>
  <c r="BE105" i="109" s="1"/>
  <c r="BA106" i="109"/>
  <c r="BD106" i="109" s="1"/>
  <c r="BE106" i="109" s="1"/>
  <c r="BA107" i="109"/>
  <c r="BD107" i="109" s="1"/>
  <c r="BE107" i="109" s="1"/>
  <c r="BA108" i="109"/>
  <c r="BD108" i="109" s="1"/>
  <c r="BE108" i="109" s="1"/>
  <c r="BA109" i="109"/>
  <c r="BD109" i="109" s="1"/>
  <c r="BE109" i="109" s="1"/>
  <c r="BA110" i="109"/>
  <c r="BD110" i="109" s="1"/>
  <c r="BE110" i="109" s="1"/>
  <c r="BA111" i="109"/>
  <c r="BD111" i="109" s="1"/>
  <c r="BE111" i="109" s="1"/>
  <c r="BA112" i="109"/>
  <c r="BD112" i="109" s="1"/>
  <c r="BE112" i="109" s="1"/>
  <c r="BA113" i="109"/>
  <c r="BD113" i="109" s="1"/>
  <c r="BE113" i="109" s="1"/>
  <c r="BA114" i="109"/>
  <c r="BD114" i="109" s="1"/>
  <c r="BE114" i="109" s="1"/>
  <c r="BA115" i="109"/>
  <c r="BD115" i="109" s="1"/>
  <c r="BE115" i="109" s="1"/>
  <c r="BA116" i="109"/>
  <c r="BD116" i="109" s="1"/>
  <c r="BE116" i="109" s="1"/>
  <c r="BA117" i="109"/>
  <c r="BD117" i="109" s="1"/>
  <c r="BE117" i="109" s="1"/>
  <c r="BA118" i="109"/>
  <c r="BD118" i="109" s="1"/>
  <c r="BE118" i="109" s="1"/>
  <c r="BA119" i="109"/>
  <c r="BD119" i="109" s="1"/>
  <c r="BE119" i="109" s="1"/>
  <c r="BA120" i="109"/>
  <c r="BD120" i="109" s="1"/>
  <c r="BE120" i="109" s="1"/>
  <c r="BA121" i="109"/>
  <c r="BD121" i="109" s="1"/>
  <c r="BE121" i="109" s="1"/>
  <c r="BA122" i="109"/>
  <c r="BD122" i="109" s="1"/>
  <c r="BE122" i="109" s="1"/>
  <c r="BA123" i="109"/>
  <c r="BD123" i="109" s="1"/>
  <c r="BE123" i="109" s="1"/>
  <c r="BA124" i="109"/>
  <c r="BD124" i="109" s="1"/>
  <c r="BE124" i="109" s="1"/>
  <c r="BA125" i="109"/>
  <c r="BD125" i="109" s="1"/>
  <c r="BE125" i="109" s="1"/>
  <c r="BA126" i="109"/>
  <c r="BD126" i="109" s="1"/>
  <c r="BE126" i="109" s="1"/>
  <c r="BA127" i="109"/>
  <c r="BD127" i="109" s="1"/>
  <c r="BE127" i="109" s="1"/>
  <c r="BA128" i="109"/>
  <c r="BD128" i="109" s="1"/>
  <c r="BE128" i="109" s="1"/>
  <c r="BA129" i="109"/>
  <c r="BD129" i="109" s="1"/>
  <c r="BE129" i="109" s="1"/>
  <c r="BA130" i="109"/>
  <c r="BD130" i="109" s="1"/>
  <c r="BE130" i="109" s="1"/>
  <c r="BA131" i="109"/>
  <c r="BD131" i="109" s="1"/>
  <c r="BE131" i="109" s="1"/>
  <c r="BA132" i="109"/>
  <c r="BD132" i="109" s="1"/>
  <c r="BE132" i="109" s="1"/>
  <c r="BD13" i="109"/>
  <c r="BE13" i="109" s="1"/>
  <c r="BC133" i="109" l="1"/>
  <c r="BC13" i="122"/>
  <c r="AW134" i="124"/>
  <c r="AW133" i="127"/>
  <c r="AW133" i="103"/>
  <c r="AW133" i="109"/>
  <c r="AV133" i="127"/>
  <c r="AU133" i="127"/>
  <c r="AT133" i="127"/>
  <c r="AS133" i="127"/>
  <c r="AR133" i="127"/>
  <c r="AQ133" i="127"/>
  <c r="AP133" i="127"/>
  <c r="AO133" i="127"/>
  <c r="AN133" i="127"/>
  <c r="AM133" i="127"/>
  <c r="AL133" i="127"/>
  <c r="AK133" i="127"/>
  <c r="AJ133" i="127"/>
  <c r="AI133" i="127"/>
  <c r="AH133" i="127"/>
  <c r="AG133" i="127"/>
  <c r="AF133" i="127"/>
  <c r="AE133" i="127"/>
  <c r="AD133" i="127"/>
  <c r="AC133" i="127"/>
  <c r="AB133" i="127"/>
  <c r="AA133" i="127"/>
  <c r="Z133" i="127"/>
  <c r="Y133" i="127"/>
  <c r="X133" i="127"/>
  <c r="W133" i="127"/>
  <c r="V133" i="127"/>
  <c r="U133" i="127"/>
  <c r="T133" i="127"/>
  <c r="S133" i="127"/>
  <c r="R133" i="127"/>
  <c r="Q133" i="127"/>
  <c r="P133" i="127"/>
  <c r="O133" i="127"/>
  <c r="N133" i="127"/>
  <c r="M133" i="127"/>
  <c r="L133" i="127"/>
  <c r="K133" i="127"/>
  <c r="J133" i="127"/>
  <c r="I133" i="127"/>
  <c r="H133" i="127"/>
  <c r="G133" i="127"/>
  <c r="F133" i="127"/>
  <c r="E133" i="127"/>
  <c r="BA132" i="127"/>
  <c r="BD132" i="127" s="1"/>
  <c r="BA131" i="127"/>
  <c r="BD131" i="127" s="1"/>
  <c r="BA130" i="127"/>
  <c r="BD130" i="127" s="1"/>
  <c r="BA129" i="127"/>
  <c r="BD129" i="127" s="1"/>
  <c r="BA128" i="127"/>
  <c r="BD128" i="127" s="1"/>
  <c r="BA127" i="127"/>
  <c r="BD127" i="127" s="1"/>
  <c r="BA126" i="127"/>
  <c r="BD126" i="127" s="1"/>
  <c r="BA125" i="127"/>
  <c r="BD125" i="127" s="1"/>
  <c r="BA124" i="127"/>
  <c r="BD124" i="127" s="1"/>
  <c r="BA123" i="127"/>
  <c r="BD123" i="127" s="1"/>
  <c r="BA122" i="127"/>
  <c r="BD122" i="127" s="1"/>
  <c r="BA121" i="127"/>
  <c r="BD121" i="127" s="1"/>
  <c r="BA120" i="127"/>
  <c r="BD120" i="127" s="1"/>
  <c r="BA119" i="127"/>
  <c r="BD119" i="127" s="1"/>
  <c r="BA118" i="127"/>
  <c r="BD118" i="127" s="1"/>
  <c r="BA117" i="127"/>
  <c r="BD117" i="127" s="1"/>
  <c r="BA116" i="127"/>
  <c r="BD116" i="127" s="1"/>
  <c r="BA115" i="127"/>
  <c r="BD115" i="127" s="1"/>
  <c r="BA114" i="127"/>
  <c r="BD114" i="127" s="1"/>
  <c r="BA113" i="127"/>
  <c r="BD113" i="127" s="1"/>
  <c r="BA112" i="127"/>
  <c r="BD112" i="127" s="1"/>
  <c r="BA111" i="127"/>
  <c r="BD111" i="127" s="1"/>
  <c r="BA110" i="127"/>
  <c r="BD110" i="127" s="1"/>
  <c r="BA109" i="127"/>
  <c r="BD109" i="127" s="1"/>
  <c r="BA108" i="127"/>
  <c r="BD108" i="127" s="1"/>
  <c r="BA107" i="127"/>
  <c r="BD107" i="127" s="1"/>
  <c r="BA106" i="127"/>
  <c r="BD106" i="127" s="1"/>
  <c r="BA105" i="127"/>
  <c r="BD105" i="127" s="1"/>
  <c r="BA104" i="127"/>
  <c r="BD104" i="127" s="1"/>
  <c r="BA103" i="127"/>
  <c r="BD103" i="127" s="1"/>
  <c r="BA102" i="127"/>
  <c r="BD102" i="127" s="1"/>
  <c r="BA101" i="127"/>
  <c r="BD101" i="127" s="1"/>
  <c r="BA100" i="127"/>
  <c r="BD100" i="127" s="1"/>
  <c r="BA99" i="127"/>
  <c r="BD99" i="127" s="1"/>
  <c r="BA98" i="127"/>
  <c r="BD98" i="127" s="1"/>
  <c r="BA97" i="127"/>
  <c r="BD97" i="127" s="1"/>
  <c r="BA96" i="127"/>
  <c r="BD96" i="127" s="1"/>
  <c r="BA95" i="127"/>
  <c r="BD95" i="127" s="1"/>
  <c r="BA94" i="127"/>
  <c r="BD94" i="127" s="1"/>
  <c r="BA93" i="127"/>
  <c r="BD93" i="127" s="1"/>
  <c r="BA92" i="127"/>
  <c r="BD92" i="127" s="1"/>
  <c r="BA91" i="127"/>
  <c r="BD91" i="127" s="1"/>
  <c r="BA90" i="127"/>
  <c r="BD90" i="127" s="1"/>
  <c r="BA89" i="127"/>
  <c r="BD89" i="127" s="1"/>
  <c r="BA88" i="127"/>
  <c r="BD88" i="127" s="1"/>
  <c r="BA87" i="127"/>
  <c r="BD87" i="127" s="1"/>
  <c r="BA86" i="127"/>
  <c r="BD86" i="127" s="1"/>
  <c r="BA85" i="127"/>
  <c r="BD85" i="127" s="1"/>
  <c r="BA84" i="127"/>
  <c r="BD84" i="127" s="1"/>
  <c r="BA83" i="127"/>
  <c r="BD83" i="127" s="1"/>
  <c r="BA82" i="127"/>
  <c r="BD82" i="127" s="1"/>
  <c r="BA81" i="127"/>
  <c r="BD81" i="127" s="1"/>
  <c r="BA80" i="127"/>
  <c r="BD80" i="127" s="1"/>
  <c r="BA79" i="127"/>
  <c r="BD79" i="127" s="1"/>
  <c r="BA78" i="127"/>
  <c r="BD78" i="127" s="1"/>
  <c r="BA77" i="127"/>
  <c r="BD77" i="127" s="1"/>
  <c r="BA76" i="127"/>
  <c r="BD76" i="127" s="1"/>
  <c r="BA75" i="127"/>
  <c r="BD75" i="127" s="1"/>
  <c r="BA74" i="127"/>
  <c r="BD74" i="127" s="1"/>
  <c r="BA73" i="127"/>
  <c r="BD73" i="127" s="1"/>
  <c r="BA72" i="127"/>
  <c r="BD72" i="127" s="1"/>
  <c r="BA71" i="127"/>
  <c r="BD71" i="127" s="1"/>
  <c r="BA70" i="127"/>
  <c r="BD70" i="127" s="1"/>
  <c r="BA69" i="127"/>
  <c r="BD69" i="127" s="1"/>
  <c r="BA68" i="127"/>
  <c r="BD68" i="127" s="1"/>
  <c r="BA67" i="127"/>
  <c r="BD67" i="127" s="1"/>
  <c r="BA66" i="127"/>
  <c r="BD66" i="127" s="1"/>
  <c r="BA65" i="127"/>
  <c r="BD65" i="127" s="1"/>
  <c r="BA64" i="127"/>
  <c r="BD64" i="127" s="1"/>
  <c r="BA63" i="127"/>
  <c r="BD63" i="127" s="1"/>
  <c r="BA62" i="127"/>
  <c r="BD62" i="127" s="1"/>
  <c r="BA61" i="127"/>
  <c r="BD61" i="127" s="1"/>
  <c r="BA60" i="127"/>
  <c r="BD60" i="127" s="1"/>
  <c r="BA59" i="127"/>
  <c r="BD59" i="127" s="1"/>
  <c r="BA58" i="127"/>
  <c r="BD58" i="127" s="1"/>
  <c r="BA57" i="127"/>
  <c r="BD57" i="127" s="1"/>
  <c r="BA56" i="127"/>
  <c r="BD56" i="127" s="1"/>
  <c r="BA55" i="127"/>
  <c r="BD55" i="127" s="1"/>
  <c r="BA54" i="127"/>
  <c r="BD54" i="127" s="1"/>
  <c r="BA53" i="127"/>
  <c r="BD53" i="127" s="1"/>
  <c r="BA52" i="127"/>
  <c r="BD52" i="127" s="1"/>
  <c r="BA51" i="127"/>
  <c r="BD51" i="127" s="1"/>
  <c r="BA50" i="127"/>
  <c r="BD50" i="127" s="1"/>
  <c r="BA49" i="127"/>
  <c r="BD49" i="127" s="1"/>
  <c r="BA48" i="127"/>
  <c r="BD48" i="127" s="1"/>
  <c r="BA47" i="127"/>
  <c r="BD47" i="127" s="1"/>
  <c r="BA46" i="127"/>
  <c r="BD46" i="127" s="1"/>
  <c r="BA45" i="127"/>
  <c r="BD45" i="127" s="1"/>
  <c r="BA44" i="127"/>
  <c r="BD44" i="127" s="1"/>
  <c r="BA43" i="127"/>
  <c r="BD43" i="127" s="1"/>
  <c r="BA42" i="127"/>
  <c r="BD42" i="127" s="1"/>
  <c r="BA41" i="127"/>
  <c r="BD41" i="127" s="1"/>
  <c r="BA40" i="127"/>
  <c r="BD40" i="127" s="1"/>
  <c r="BA39" i="127"/>
  <c r="BD39" i="127" s="1"/>
  <c r="BA38" i="127"/>
  <c r="BD38" i="127" s="1"/>
  <c r="BA37" i="127"/>
  <c r="BD37" i="127" s="1"/>
  <c r="BA36" i="127"/>
  <c r="BD36" i="127" s="1"/>
  <c r="BA35" i="127"/>
  <c r="BD35" i="127" s="1"/>
  <c r="BA34" i="127"/>
  <c r="BD34" i="127" s="1"/>
  <c r="BA33" i="127"/>
  <c r="BD33" i="127" s="1"/>
  <c r="BA32" i="127"/>
  <c r="BD32" i="127" s="1"/>
  <c r="BA31" i="127"/>
  <c r="BD31" i="127" s="1"/>
  <c r="BA30" i="127"/>
  <c r="BD30" i="127" s="1"/>
  <c r="BA29" i="127"/>
  <c r="BD29" i="127" s="1"/>
  <c r="BA28" i="127"/>
  <c r="BD28" i="127" s="1"/>
  <c r="BA27" i="127"/>
  <c r="BD27" i="127" s="1"/>
  <c r="BA26" i="127"/>
  <c r="BD26" i="127" s="1"/>
  <c r="BA25" i="127"/>
  <c r="BD25" i="127" s="1"/>
  <c r="BA24" i="127"/>
  <c r="BD24" i="127" s="1"/>
  <c r="BA23" i="127"/>
  <c r="BD23" i="127" s="1"/>
  <c r="BA22" i="127"/>
  <c r="BD22" i="127" s="1"/>
  <c r="BA21" i="127"/>
  <c r="BD21" i="127" s="1"/>
  <c r="BA20" i="127"/>
  <c r="BD20" i="127" s="1"/>
  <c r="BA19" i="127"/>
  <c r="BD19" i="127" s="1"/>
  <c r="BA18" i="127"/>
  <c r="BD18" i="127" s="1"/>
  <c r="BA17" i="127"/>
  <c r="BD17" i="127" s="1"/>
  <c r="BA16" i="127"/>
  <c r="BD16" i="127" s="1"/>
  <c r="BA15" i="127"/>
  <c r="BD15" i="127" s="1"/>
  <c r="BD14" i="127"/>
  <c r="BD13" i="127"/>
  <c r="A5" i="127"/>
  <c r="A4" i="127"/>
  <c r="AZ134" i="126"/>
  <c r="AV134" i="126"/>
  <c r="AU134" i="126"/>
  <c r="AT134" i="126"/>
  <c r="AS134" i="126"/>
  <c r="AR134" i="126"/>
  <c r="AQ134" i="126"/>
  <c r="AP134" i="126"/>
  <c r="AO134" i="126"/>
  <c r="AN134" i="126"/>
  <c r="AM134" i="126"/>
  <c r="AL134" i="126"/>
  <c r="AK134" i="126"/>
  <c r="AJ134" i="126"/>
  <c r="AI134" i="126"/>
  <c r="AH134" i="126"/>
  <c r="AG134" i="126"/>
  <c r="AF134" i="126"/>
  <c r="AE134" i="126"/>
  <c r="AD134" i="126"/>
  <c r="AC134" i="126"/>
  <c r="AB134" i="126"/>
  <c r="AA134" i="126"/>
  <c r="Z134" i="126"/>
  <c r="Y134" i="126"/>
  <c r="X134" i="126"/>
  <c r="W134" i="126"/>
  <c r="V134" i="126"/>
  <c r="U134" i="126"/>
  <c r="T134" i="126"/>
  <c r="S134" i="126"/>
  <c r="R134" i="126"/>
  <c r="Q134" i="126"/>
  <c r="P134" i="126"/>
  <c r="O134" i="126"/>
  <c r="N134" i="126"/>
  <c r="M134" i="126"/>
  <c r="L134" i="126"/>
  <c r="K134" i="126"/>
  <c r="J134" i="126"/>
  <c r="I134" i="126"/>
  <c r="H134" i="126"/>
  <c r="G134" i="126"/>
  <c r="F134" i="126"/>
  <c r="E134" i="126"/>
  <c r="A5" i="126"/>
  <c r="A4" i="126"/>
  <c r="BA133" i="127" l="1"/>
  <c r="BC133" i="127" s="1"/>
  <c r="AX13" i="118" l="1"/>
  <c r="AS130" i="120" l="1"/>
  <c r="BG9" i="119" s="1"/>
  <c r="AT130" i="120"/>
  <c r="AV130" i="120"/>
  <c r="BJ9" i="119" s="1"/>
  <c r="AW130" i="120"/>
  <c r="BK9" i="119" s="1"/>
  <c r="AX130" i="120"/>
  <c r="BL9" i="119" s="1"/>
  <c r="AY130" i="120"/>
  <c r="BM9" i="119" s="1"/>
  <c r="AZ130" i="120"/>
  <c r="BN9" i="119" s="1"/>
  <c r="BA130" i="120"/>
  <c r="BO9" i="119" s="1"/>
  <c r="BI9" i="119" l="1"/>
  <c r="BC136" i="126"/>
  <c r="BH9" i="119"/>
  <c r="AZ15" i="102"/>
  <c r="BA15" i="102"/>
  <c r="BB15" i="102"/>
  <c r="AZ16" i="102"/>
  <c r="BB16" i="102" s="1"/>
  <c r="BA16" i="102"/>
  <c r="AZ17" i="102"/>
  <c r="BB17" i="102" s="1"/>
  <c r="BA17" i="102"/>
  <c r="AZ18" i="102"/>
  <c r="BA18" i="102"/>
  <c r="BB18" i="102"/>
  <c r="AZ19" i="102"/>
  <c r="BA19" i="102"/>
  <c r="BB19" i="102"/>
  <c r="AZ20" i="102"/>
  <c r="BB20" i="102" s="1"/>
  <c r="BA20" i="102"/>
  <c r="AZ21" i="102"/>
  <c r="BB21" i="102" s="1"/>
  <c r="BA21" i="102"/>
  <c r="AZ22" i="102"/>
  <c r="BA22" i="102"/>
  <c r="BB22" i="102"/>
  <c r="AZ23" i="102"/>
  <c r="BA23" i="102"/>
  <c r="BB23" i="102"/>
  <c r="AZ24" i="102"/>
  <c r="BB24" i="102" s="1"/>
  <c r="BA24" i="102"/>
  <c r="AZ25" i="102"/>
  <c r="BB25" i="102" s="1"/>
  <c r="BA25" i="102"/>
  <c r="AZ26" i="102"/>
  <c r="BA26" i="102"/>
  <c r="BB26" i="102"/>
  <c r="AZ27" i="102"/>
  <c r="BA27" i="102"/>
  <c r="BB27" i="102"/>
  <c r="AZ28" i="102"/>
  <c r="BB28" i="102" s="1"/>
  <c r="BA28" i="102"/>
  <c r="AZ29" i="102"/>
  <c r="BB29" i="102" s="1"/>
  <c r="BA29" i="102"/>
  <c r="AZ30" i="102"/>
  <c r="BA30" i="102"/>
  <c r="BB30" i="102"/>
  <c r="AZ31" i="102"/>
  <c r="BA31" i="102"/>
  <c r="BB31" i="102"/>
  <c r="AZ32" i="102"/>
  <c r="BB32" i="102" s="1"/>
  <c r="BA32" i="102"/>
  <c r="AZ33" i="102"/>
  <c r="BB33" i="102" s="1"/>
  <c r="BA33" i="102"/>
  <c r="AZ34" i="102"/>
  <c r="BA34" i="102"/>
  <c r="BB34" i="102"/>
  <c r="AZ35" i="102"/>
  <c r="BA35" i="102"/>
  <c r="BB35" i="102"/>
  <c r="AZ36" i="102"/>
  <c r="BB36" i="102" s="1"/>
  <c r="BA36" i="102"/>
  <c r="AZ37" i="102"/>
  <c r="BB37" i="102" s="1"/>
  <c r="BA37" i="102"/>
  <c r="AZ38" i="102"/>
  <c r="BA38" i="102"/>
  <c r="BB38" i="102"/>
  <c r="AZ39" i="102"/>
  <c r="BA39" i="102"/>
  <c r="BB39" i="102"/>
  <c r="AZ40" i="102"/>
  <c r="BB40" i="102" s="1"/>
  <c r="BA40" i="102"/>
  <c r="AZ41" i="102"/>
  <c r="BB41" i="102" s="1"/>
  <c r="BA41" i="102"/>
  <c r="AZ42" i="102"/>
  <c r="BA42" i="102"/>
  <c r="BB42" i="102"/>
  <c r="AZ43" i="102"/>
  <c r="BA43" i="102"/>
  <c r="BB43" i="102"/>
  <c r="AZ44" i="102"/>
  <c r="BB44" i="102" s="1"/>
  <c r="BA44" i="102"/>
  <c r="AZ45" i="102"/>
  <c r="BB45" i="102" s="1"/>
  <c r="BA45" i="102"/>
  <c r="AZ46" i="102"/>
  <c r="BA46" i="102"/>
  <c r="BB46" i="102"/>
  <c r="AZ47" i="102"/>
  <c r="BA47" i="102"/>
  <c r="BB47" i="102"/>
  <c r="AZ48" i="102"/>
  <c r="BB48" i="102" s="1"/>
  <c r="BA48" i="102"/>
  <c r="AZ49" i="102"/>
  <c r="BB49" i="102" s="1"/>
  <c r="BA49" i="102"/>
  <c r="AZ50" i="102"/>
  <c r="BA50" i="102"/>
  <c r="BB50" i="102"/>
  <c r="AZ51" i="102"/>
  <c r="BA51" i="102"/>
  <c r="BB51" i="102"/>
  <c r="AZ52" i="102"/>
  <c r="BB52" i="102" s="1"/>
  <c r="BA52" i="102"/>
  <c r="AZ53" i="102"/>
  <c r="BB53" i="102" s="1"/>
  <c r="BA53" i="102"/>
  <c r="AZ54" i="102"/>
  <c r="BA54" i="102"/>
  <c r="BB54" i="102"/>
  <c r="AZ55" i="102"/>
  <c r="BA55" i="102"/>
  <c r="BB55" i="102"/>
  <c r="AZ56" i="102"/>
  <c r="BB56" i="102" s="1"/>
  <c r="BA56" i="102"/>
  <c r="AZ57" i="102"/>
  <c r="BB57" i="102" s="1"/>
  <c r="BA57" i="102"/>
  <c r="AZ58" i="102"/>
  <c r="BA58" i="102"/>
  <c r="BB58" i="102"/>
  <c r="AZ59" i="102"/>
  <c r="BA59" i="102"/>
  <c r="BB59" i="102"/>
  <c r="AZ60" i="102"/>
  <c r="BB60" i="102" s="1"/>
  <c r="BA60" i="102"/>
  <c r="AZ61" i="102"/>
  <c r="BB61" i="102" s="1"/>
  <c r="BA61" i="102"/>
  <c r="AZ62" i="102"/>
  <c r="BA62" i="102"/>
  <c r="BB62" i="102"/>
  <c r="AZ63" i="102"/>
  <c r="BA63" i="102"/>
  <c r="BB63" i="102"/>
  <c r="AZ64" i="102"/>
  <c r="BB64" i="102" s="1"/>
  <c r="BA64" i="102"/>
  <c r="AZ65" i="102"/>
  <c r="BB65" i="102" s="1"/>
  <c r="BA65" i="102"/>
  <c r="AZ66" i="102"/>
  <c r="BA66" i="102"/>
  <c r="BB66" i="102"/>
  <c r="AZ67" i="102"/>
  <c r="BA67" i="102"/>
  <c r="BB67" i="102"/>
  <c r="AZ68" i="102"/>
  <c r="BB68" i="102" s="1"/>
  <c r="BA68" i="102"/>
  <c r="AZ69" i="102"/>
  <c r="BB69" i="102" s="1"/>
  <c r="BA69" i="102"/>
  <c r="AZ70" i="102"/>
  <c r="BA70" i="102"/>
  <c r="BB70" i="102"/>
  <c r="AZ71" i="102"/>
  <c r="BA71" i="102"/>
  <c r="BB71" i="102"/>
  <c r="AZ72" i="102"/>
  <c r="BB72" i="102" s="1"/>
  <c r="BA72" i="102"/>
  <c r="AZ73" i="102"/>
  <c r="BB73" i="102" s="1"/>
  <c r="BA73" i="102"/>
  <c r="AZ74" i="102"/>
  <c r="BA74" i="102"/>
  <c r="BB74" i="102"/>
  <c r="AZ75" i="102"/>
  <c r="BA75" i="102"/>
  <c r="BB75" i="102"/>
  <c r="AZ76" i="102"/>
  <c r="BB76" i="102" s="1"/>
  <c r="BA76" i="102"/>
  <c r="AZ77" i="102"/>
  <c r="BB77" i="102" s="1"/>
  <c r="BA77" i="102"/>
  <c r="AZ78" i="102"/>
  <c r="BA78" i="102"/>
  <c r="BB78" i="102"/>
  <c r="AZ79" i="102"/>
  <c r="BA79" i="102"/>
  <c r="BB79" i="102"/>
  <c r="AZ80" i="102"/>
  <c r="BB80" i="102" s="1"/>
  <c r="BA80" i="102"/>
  <c r="AZ81" i="102"/>
  <c r="BB81" i="102" s="1"/>
  <c r="BA81" i="102"/>
  <c r="AZ82" i="102"/>
  <c r="BA82" i="102"/>
  <c r="BB82" i="102"/>
  <c r="AZ83" i="102"/>
  <c r="BA83" i="102"/>
  <c r="BB83" i="102"/>
  <c r="AZ84" i="102"/>
  <c r="BB84" i="102" s="1"/>
  <c r="BA84" i="102"/>
  <c r="AZ85" i="102"/>
  <c r="BB85" i="102" s="1"/>
  <c r="BA85" i="102"/>
  <c r="AZ86" i="102"/>
  <c r="BA86" i="102"/>
  <c r="BB86" i="102"/>
  <c r="AZ87" i="102"/>
  <c r="BA87" i="102"/>
  <c r="BB87" i="102"/>
  <c r="AZ88" i="102"/>
  <c r="BB88" i="102" s="1"/>
  <c r="BA88" i="102"/>
  <c r="AZ89" i="102"/>
  <c r="BB89" i="102" s="1"/>
  <c r="BA89" i="102"/>
  <c r="AZ90" i="102"/>
  <c r="BA90" i="102"/>
  <c r="BB90" i="102"/>
  <c r="AZ91" i="102"/>
  <c r="BA91" i="102"/>
  <c r="BB91" i="102"/>
  <c r="AZ92" i="102"/>
  <c r="BB92" i="102" s="1"/>
  <c r="BA92" i="102"/>
  <c r="AZ93" i="102"/>
  <c r="BB93" i="102" s="1"/>
  <c r="BA93" i="102"/>
  <c r="AZ94" i="102"/>
  <c r="BA94" i="102"/>
  <c r="BB94" i="102"/>
  <c r="AZ95" i="102"/>
  <c r="BA95" i="102"/>
  <c r="BB95" i="102"/>
  <c r="AZ96" i="102"/>
  <c r="BB96" i="102" s="1"/>
  <c r="BA96" i="102"/>
  <c r="AZ97" i="102"/>
  <c r="BB97" i="102" s="1"/>
  <c r="BA97" i="102"/>
  <c r="AZ98" i="102"/>
  <c r="BA98" i="102"/>
  <c r="BB98" i="102"/>
  <c r="AZ99" i="102"/>
  <c r="BA99" i="102"/>
  <c r="BB99" i="102"/>
  <c r="AZ100" i="102"/>
  <c r="BB100" i="102" s="1"/>
  <c r="BA100" i="102"/>
  <c r="AZ101" i="102"/>
  <c r="BB101" i="102" s="1"/>
  <c r="BA101" i="102"/>
  <c r="AZ102" i="102"/>
  <c r="BA102" i="102"/>
  <c r="BB102" i="102"/>
  <c r="AZ103" i="102"/>
  <c r="BA103" i="102"/>
  <c r="BB103" i="102"/>
  <c r="AZ104" i="102"/>
  <c r="BB104" i="102" s="1"/>
  <c r="BA104" i="102"/>
  <c r="AZ105" i="102"/>
  <c r="BB105" i="102" s="1"/>
  <c r="BA105" i="102"/>
  <c r="AZ106" i="102"/>
  <c r="BA106" i="102"/>
  <c r="BB106" i="102"/>
  <c r="AZ107" i="102"/>
  <c r="BA107" i="102"/>
  <c r="BB107" i="102"/>
  <c r="AZ108" i="102"/>
  <c r="BB108" i="102" s="1"/>
  <c r="BA108" i="102"/>
  <c r="AZ109" i="102"/>
  <c r="BB109" i="102" s="1"/>
  <c r="BA109" i="102"/>
  <c r="AZ110" i="102"/>
  <c r="BA110" i="102"/>
  <c r="BB110" i="102"/>
  <c r="AZ111" i="102"/>
  <c r="BA111" i="102"/>
  <c r="BB111" i="102"/>
  <c r="AZ112" i="102"/>
  <c r="BB112" i="102" s="1"/>
  <c r="BA112" i="102"/>
  <c r="AZ113" i="102"/>
  <c r="BB113" i="102" s="1"/>
  <c r="BA113" i="102"/>
  <c r="AZ114" i="102"/>
  <c r="BA114" i="102"/>
  <c r="BB114" i="102"/>
  <c r="AZ115" i="102"/>
  <c r="BA115" i="102"/>
  <c r="BB115" i="102"/>
  <c r="AZ116" i="102"/>
  <c r="BB116" i="102" s="1"/>
  <c r="BA116" i="102"/>
  <c r="AZ117" i="102"/>
  <c r="BB117" i="102" s="1"/>
  <c r="BA117" i="102"/>
  <c r="AZ118" i="102"/>
  <c r="BA118" i="102"/>
  <c r="BB118" i="102"/>
  <c r="AZ119" i="102"/>
  <c r="BA119" i="102"/>
  <c r="BB119" i="102"/>
  <c r="AZ120" i="102"/>
  <c r="BB120" i="102" s="1"/>
  <c r="BA120" i="102"/>
  <c r="AZ121" i="102"/>
  <c r="BB121" i="102" s="1"/>
  <c r="BA121" i="102"/>
  <c r="AZ122" i="102"/>
  <c r="BA122" i="102"/>
  <c r="BB122" i="102"/>
  <c r="AZ123" i="102"/>
  <c r="BA123" i="102"/>
  <c r="BB123" i="102"/>
  <c r="AZ124" i="102"/>
  <c r="BB124" i="102" s="1"/>
  <c r="BA124" i="102"/>
  <c r="AZ125" i="102"/>
  <c r="BB125" i="102" s="1"/>
  <c r="BA125" i="102"/>
  <c r="AZ126" i="102"/>
  <c r="BA126" i="102"/>
  <c r="BB126" i="102"/>
  <c r="AZ127" i="102"/>
  <c r="BA127" i="102"/>
  <c r="BB127" i="102"/>
  <c r="AZ128" i="102"/>
  <c r="BB128" i="102" s="1"/>
  <c r="BA128" i="102"/>
  <c r="AZ129" i="102"/>
  <c r="BB129" i="102" s="1"/>
  <c r="BA129" i="102"/>
  <c r="AZ130" i="102"/>
  <c r="BA130" i="102"/>
  <c r="BB130" i="102"/>
  <c r="AZ131" i="102"/>
  <c r="BA131" i="102"/>
  <c r="BB131" i="102"/>
  <c r="AZ132" i="102"/>
  <c r="BB132" i="102" s="1"/>
  <c r="BA132" i="102"/>
  <c r="AZ133" i="102"/>
  <c r="BB133" i="102" s="1"/>
  <c r="BA133" i="102"/>
  <c r="BA14" i="102"/>
  <c r="AZ14" i="102"/>
  <c r="BB14" i="102" l="1"/>
  <c r="BM130" i="120"/>
  <c r="CA9" i="119" s="1"/>
  <c r="BL130" i="120"/>
  <c r="BZ9" i="119" s="1"/>
  <c r="C129" i="125" l="1"/>
  <c r="A4" i="125"/>
  <c r="A3" i="125"/>
  <c r="BA134" i="124"/>
  <c r="BC134" i="124" s="1"/>
  <c r="BC135" i="124" s="1"/>
  <c r="AZ134" i="124"/>
  <c r="AV134" i="124"/>
  <c r="AU134" i="124"/>
  <c r="AT134" i="124"/>
  <c r="AS134" i="124"/>
  <c r="AR134" i="124"/>
  <c r="AQ134" i="124"/>
  <c r="AP134" i="124"/>
  <c r="AO134" i="124"/>
  <c r="AN134" i="124"/>
  <c r="AM134" i="124"/>
  <c r="AL134" i="124"/>
  <c r="AK134" i="124"/>
  <c r="AJ134" i="124"/>
  <c r="AI134" i="124"/>
  <c r="AH134" i="124"/>
  <c r="AG134" i="124"/>
  <c r="AF134" i="124"/>
  <c r="AE134" i="124"/>
  <c r="AD134" i="124"/>
  <c r="AC134" i="124"/>
  <c r="AB134" i="124"/>
  <c r="AA134" i="124"/>
  <c r="Z134" i="124"/>
  <c r="Y134" i="124"/>
  <c r="X134" i="124"/>
  <c r="W134" i="124"/>
  <c r="V134" i="124"/>
  <c r="U134" i="124"/>
  <c r="T134" i="124"/>
  <c r="S134" i="124"/>
  <c r="R134" i="124"/>
  <c r="Q134" i="124"/>
  <c r="P134" i="124"/>
  <c r="O134" i="124"/>
  <c r="N134" i="124"/>
  <c r="M134" i="124"/>
  <c r="L134" i="124"/>
  <c r="K134" i="124"/>
  <c r="J134" i="124"/>
  <c r="I134" i="124"/>
  <c r="H134" i="124"/>
  <c r="G134" i="124"/>
  <c r="F134" i="124"/>
  <c r="E134" i="124"/>
  <c r="A5" i="124"/>
  <c r="A4" i="124"/>
  <c r="CI9" i="119" l="1"/>
  <c r="E4" i="119"/>
  <c r="A5" i="115" l="1"/>
  <c r="A4" i="115"/>
  <c r="A4" i="109"/>
  <c r="A3" i="109"/>
  <c r="A5" i="122"/>
  <c r="A4" i="122"/>
  <c r="A5" i="121"/>
  <c r="A4" i="121"/>
  <c r="A5" i="118"/>
  <c r="A4" i="118"/>
  <c r="A5" i="103"/>
  <c r="A4" i="103"/>
  <c r="E3" i="119"/>
  <c r="A5" i="102"/>
  <c r="A4" i="102"/>
  <c r="AV133" i="122" l="1"/>
  <c r="AU133" i="122"/>
  <c r="AT133" i="122"/>
  <c r="AS133" i="122"/>
  <c r="AR133" i="122"/>
  <c r="AQ133" i="122"/>
  <c r="AP133" i="122"/>
  <c r="AO133" i="122"/>
  <c r="AN133" i="122"/>
  <c r="AM133" i="122"/>
  <c r="AL133" i="122"/>
  <c r="AK133" i="122"/>
  <c r="AJ133" i="122"/>
  <c r="AI133" i="122"/>
  <c r="AH133" i="122"/>
  <c r="AG133" i="122"/>
  <c r="AF133" i="122"/>
  <c r="AE133" i="122"/>
  <c r="AD133" i="122"/>
  <c r="AC133" i="122"/>
  <c r="AB133" i="122"/>
  <c r="AA133" i="122"/>
  <c r="Z133" i="122"/>
  <c r="Y133" i="122"/>
  <c r="X133" i="122"/>
  <c r="W133" i="122"/>
  <c r="V133" i="122"/>
  <c r="U133" i="122"/>
  <c r="T133" i="122"/>
  <c r="S133" i="122"/>
  <c r="R133" i="122"/>
  <c r="Q133" i="122"/>
  <c r="P133" i="122"/>
  <c r="O133" i="122"/>
  <c r="N133" i="122"/>
  <c r="M133" i="122"/>
  <c r="L133" i="122"/>
  <c r="K133" i="122"/>
  <c r="J133" i="122"/>
  <c r="I133" i="122"/>
  <c r="H133" i="122"/>
  <c r="G133" i="122"/>
  <c r="BA132" i="122"/>
  <c r="BC132" i="122" s="1"/>
  <c r="BA131" i="122"/>
  <c r="BC131" i="122" s="1"/>
  <c r="BA130" i="122"/>
  <c r="BC130" i="122" s="1"/>
  <c r="BA129" i="122"/>
  <c r="BC129" i="122" s="1"/>
  <c r="BA128" i="122"/>
  <c r="BC128" i="122" s="1"/>
  <c r="BA127" i="122"/>
  <c r="BC127" i="122" s="1"/>
  <c r="BA126" i="122"/>
  <c r="BC126" i="122" s="1"/>
  <c r="BA125" i="122"/>
  <c r="BC125" i="122" s="1"/>
  <c r="BA124" i="122"/>
  <c r="BC124" i="122" s="1"/>
  <c r="BA123" i="122"/>
  <c r="BC123" i="122" s="1"/>
  <c r="BA122" i="122"/>
  <c r="BC122" i="122" s="1"/>
  <c r="BA121" i="122"/>
  <c r="BC121" i="122" s="1"/>
  <c r="BA120" i="122"/>
  <c r="BC120" i="122" s="1"/>
  <c r="BA119" i="122"/>
  <c r="BC119" i="122" s="1"/>
  <c r="BA118" i="122"/>
  <c r="BC118" i="122" s="1"/>
  <c r="BA117" i="122"/>
  <c r="BC117" i="122" s="1"/>
  <c r="BA116" i="122"/>
  <c r="BC116" i="122" s="1"/>
  <c r="BA115" i="122"/>
  <c r="BC115" i="122" s="1"/>
  <c r="BA114" i="122"/>
  <c r="BC114" i="122" s="1"/>
  <c r="BA113" i="122"/>
  <c r="BC113" i="122" s="1"/>
  <c r="BA112" i="122"/>
  <c r="BC112" i="122" s="1"/>
  <c r="BA111" i="122"/>
  <c r="BC111" i="122" s="1"/>
  <c r="BA110" i="122"/>
  <c r="BC110" i="122" s="1"/>
  <c r="BA109" i="122"/>
  <c r="BC109" i="122" s="1"/>
  <c r="BA108" i="122"/>
  <c r="BC108" i="122" s="1"/>
  <c r="BA107" i="122"/>
  <c r="BC107" i="122" s="1"/>
  <c r="BA106" i="122"/>
  <c r="BC106" i="122" s="1"/>
  <c r="BA105" i="122"/>
  <c r="BC105" i="122" s="1"/>
  <c r="BA104" i="122"/>
  <c r="BC104" i="122" s="1"/>
  <c r="BA103" i="122"/>
  <c r="BC103" i="122" s="1"/>
  <c r="BA102" i="122"/>
  <c r="BC102" i="122" s="1"/>
  <c r="BA101" i="122"/>
  <c r="BC101" i="122" s="1"/>
  <c r="BA100" i="122"/>
  <c r="BC100" i="122" s="1"/>
  <c r="BA99" i="122"/>
  <c r="BC99" i="122" s="1"/>
  <c r="BA98" i="122"/>
  <c r="BC98" i="122" s="1"/>
  <c r="BA97" i="122"/>
  <c r="BC97" i="122" s="1"/>
  <c r="BA96" i="122"/>
  <c r="BC96" i="122" s="1"/>
  <c r="BA95" i="122"/>
  <c r="BC95" i="122" s="1"/>
  <c r="BA94" i="122"/>
  <c r="BC94" i="122" s="1"/>
  <c r="BA93" i="122"/>
  <c r="BC93" i="122" s="1"/>
  <c r="BA92" i="122"/>
  <c r="BC92" i="122" s="1"/>
  <c r="BA91" i="122"/>
  <c r="BC91" i="122" s="1"/>
  <c r="BA90" i="122"/>
  <c r="BC90" i="122" s="1"/>
  <c r="BA89" i="122"/>
  <c r="BC89" i="122" s="1"/>
  <c r="BA88" i="122"/>
  <c r="BC88" i="122" s="1"/>
  <c r="BA87" i="122"/>
  <c r="BC87" i="122" s="1"/>
  <c r="BA86" i="122"/>
  <c r="BC86" i="122" s="1"/>
  <c r="BA85" i="122"/>
  <c r="BC85" i="122" s="1"/>
  <c r="BA84" i="122"/>
  <c r="BC84" i="122" s="1"/>
  <c r="BA83" i="122"/>
  <c r="BC83" i="122" s="1"/>
  <c r="BA82" i="122"/>
  <c r="BC82" i="122" s="1"/>
  <c r="BA81" i="122"/>
  <c r="BC81" i="122" s="1"/>
  <c r="BA80" i="122"/>
  <c r="BC80" i="122" s="1"/>
  <c r="BA79" i="122"/>
  <c r="BC79" i="122" s="1"/>
  <c r="BA78" i="122"/>
  <c r="BC78" i="122" s="1"/>
  <c r="BA77" i="122"/>
  <c r="BC77" i="122" s="1"/>
  <c r="BA76" i="122"/>
  <c r="BC76" i="122" s="1"/>
  <c r="BA75" i="122"/>
  <c r="BC75" i="122" s="1"/>
  <c r="BA74" i="122"/>
  <c r="BC74" i="122" s="1"/>
  <c r="BA73" i="122"/>
  <c r="BC73" i="122" s="1"/>
  <c r="BA72" i="122"/>
  <c r="BC72" i="122" s="1"/>
  <c r="BA71" i="122"/>
  <c r="BC71" i="122" s="1"/>
  <c r="BA70" i="122"/>
  <c r="BC70" i="122" s="1"/>
  <c r="BA69" i="122"/>
  <c r="BC69" i="122" s="1"/>
  <c r="BA68" i="122"/>
  <c r="BC68" i="122" s="1"/>
  <c r="BA67" i="122"/>
  <c r="BC67" i="122" s="1"/>
  <c r="BA66" i="122"/>
  <c r="BC66" i="122" s="1"/>
  <c r="BA65" i="122"/>
  <c r="BC65" i="122" s="1"/>
  <c r="BA64" i="122"/>
  <c r="BC64" i="122" s="1"/>
  <c r="BA63" i="122"/>
  <c r="BC63" i="122" s="1"/>
  <c r="BA62" i="122"/>
  <c r="BC62" i="122" s="1"/>
  <c r="BA61" i="122"/>
  <c r="BC61" i="122" s="1"/>
  <c r="BA60" i="122"/>
  <c r="BC60" i="122" s="1"/>
  <c r="BA59" i="122"/>
  <c r="BC59" i="122" s="1"/>
  <c r="BA58" i="122"/>
  <c r="BC58" i="122" s="1"/>
  <c r="BA57" i="122"/>
  <c r="BC57" i="122" s="1"/>
  <c r="BA56" i="122"/>
  <c r="BC56" i="122" s="1"/>
  <c r="BA55" i="122"/>
  <c r="BC55" i="122" s="1"/>
  <c r="BA54" i="122"/>
  <c r="BC54" i="122" s="1"/>
  <c r="BA53" i="122"/>
  <c r="BC53" i="122" s="1"/>
  <c r="BA52" i="122"/>
  <c r="BC52" i="122" s="1"/>
  <c r="BA51" i="122"/>
  <c r="BC51" i="122" s="1"/>
  <c r="BA50" i="122"/>
  <c r="BC50" i="122" s="1"/>
  <c r="BA49" i="122"/>
  <c r="BC49" i="122" s="1"/>
  <c r="BA48" i="122"/>
  <c r="BC48" i="122" s="1"/>
  <c r="BA47" i="122"/>
  <c r="BC47" i="122" s="1"/>
  <c r="BA46" i="122"/>
  <c r="BC46" i="122" s="1"/>
  <c r="BA45" i="122"/>
  <c r="BC45" i="122" s="1"/>
  <c r="BA44" i="122"/>
  <c r="BC44" i="122" s="1"/>
  <c r="BA43" i="122"/>
  <c r="BC43" i="122" s="1"/>
  <c r="BA42" i="122"/>
  <c r="BC42" i="122" s="1"/>
  <c r="BA41" i="122"/>
  <c r="BC41" i="122" s="1"/>
  <c r="BA40" i="122"/>
  <c r="BC40" i="122" s="1"/>
  <c r="BA39" i="122"/>
  <c r="BC39" i="122" s="1"/>
  <c r="BA38" i="122"/>
  <c r="BC38" i="122" s="1"/>
  <c r="BA37" i="122"/>
  <c r="BC37" i="122" s="1"/>
  <c r="BA36" i="122"/>
  <c r="BC36" i="122" s="1"/>
  <c r="BA35" i="122"/>
  <c r="BC35" i="122" s="1"/>
  <c r="BA34" i="122"/>
  <c r="BC34" i="122" s="1"/>
  <c r="BA33" i="122"/>
  <c r="BC33" i="122" s="1"/>
  <c r="BA32" i="122"/>
  <c r="BC32" i="122" s="1"/>
  <c r="BA31" i="122"/>
  <c r="BC31" i="122" s="1"/>
  <c r="BA30" i="122"/>
  <c r="BC30" i="122" s="1"/>
  <c r="BA29" i="122"/>
  <c r="BC29" i="122" s="1"/>
  <c r="BA28" i="122"/>
  <c r="BC28" i="122" s="1"/>
  <c r="BA27" i="122"/>
  <c r="BC27" i="122" s="1"/>
  <c r="BA26" i="122"/>
  <c r="BC26" i="122" s="1"/>
  <c r="BA25" i="122"/>
  <c r="BC25" i="122" s="1"/>
  <c r="BA24" i="122"/>
  <c r="BC24" i="122" s="1"/>
  <c r="BA23" i="122"/>
  <c r="BC23" i="122" s="1"/>
  <c r="BA22" i="122"/>
  <c r="BC22" i="122" s="1"/>
  <c r="BA21" i="122"/>
  <c r="BC21" i="122" s="1"/>
  <c r="BA20" i="122"/>
  <c r="BC20" i="122" s="1"/>
  <c r="BA19" i="122"/>
  <c r="BC19" i="122" s="1"/>
  <c r="BA18" i="122"/>
  <c r="BC18" i="122" s="1"/>
  <c r="BA17" i="122"/>
  <c r="BC17" i="122" s="1"/>
  <c r="BA16" i="122"/>
  <c r="BC16" i="122" s="1"/>
  <c r="BA15" i="122"/>
  <c r="BC15" i="122" s="1"/>
  <c r="BA14" i="122"/>
  <c r="BC14" i="122" s="1"/>
  <c r="F133" i="109"/>
  <c r="F10" i="115" s="1"/>
  <c r="E133" i="109"/>
  <c r="D10" i="115" s="1"/>
  <c r="F133" i="103"/>
  <c r="E10" i="115" s="1"/>
  <c r="E133" i="103"/>
  <c r="C10" i="115" s="1"/>
  <c r="AX133" i="118"/>
  <c r="BI130" i="120"/>
  <c r="BW9" i="119" s="1"/>
  <c r="BA133" i="109"/>
  <c r="BF134" i="109" s="1"/>
  <c r="BF135" i="109" s="1"/>
  <c r="BA14" i="121"/>
  <c r="BC14" i="121" s="1"/>
  <c r="BA15" i="121"/>
  <c r="BA16" i="121"/>
  <c r="BC16" i="121" s="1"/>
  <c r="BA17" i="121"/>
  <c r="BC17" i="121" s="1"/>
  <c r="BA18" i="121"/>
  <c r="BC18" i="121" s="1"/>
  <c r="BA19" i="121"/>
  <c r="BC19" i="121" s="1"/>
  <c r="BA20" i="121"/>
  <c r="BC20" i="121" s="1"/>
  <c r="BA21" i="121"/>
  <c r="BC21" i="121" s="1"/>
  <c r="BA22" i="121"/>
  <c r="BC22" i="121" s="1"/>
  <c r="BA23" i="121"/>
  <c r="BC23" i="121" s="1"/>
  <c r="BA24" i="121"/>
  <c r="BC24" i="121" s="1"/>
  <c r="BA25" i="121"/>
  <c r="BC25" i="121" s="1"/>
  <c r="BA26" i="121"/>
  <c r="BC26" i="121" s="1"/>
  <c r="BA27" i="121"/>
  <c r="BC27" i="121" s="1"/>
  <c r="BA28" i="121"/>
  <c r="BC28" i="121" s="1"/>
  <c r="BA29" i="121"/>
  <c r="BC29" i="121" s="1"/>
  <c r="BA30" i="121"/>
  <c r="BC30" i="121" s="1"/>
  <c r="BA31" i="121"/>
  <c r="BC31" i="121" s="1"/>
  <c r="BA32" i="121"/>
  <c r="BC32" i="121" s="1"/>
  <c r="BA33" i="121"/>
  <c r="BC33" i="121" s="1"/>
  <c r="BA34" i="121"/>
  <c r="BC34" i="121" s="1"/>
  <c r="BA35" i="121"/>
  <c r="BC35" i="121" s="1"/>
  <c r="BA36" i="121"/>
  <c r="BC36" i="121" s="1"/>
  <c r="BA37" i="121"/>
  <c r="BC37" i="121" s="1"/>
  <c r="BA38" i="121"/>
  <c r="BC38" i="121" s="1"/>
  <c r="BA39" i="121"/>
  <c r="BC39" i="121" s="1"/>
  <c r="BA40" i="121"/>
  <c r="BC40" i="121" s="1"/>
  <c r="BA41" i="121"/>
  <c r="BC41" i="121" s="1"/>
  <c r="BA42" i="121"/>
  <c r="BC42" i="121" s="1"/>
  <c r="BA43" i="121"/>
  <c r="BC43" i="121" s="1"/>
  <c r="BA44" i="121"/>
  <c r="BC44" i="121" s="1"/>
  <c r="BA45" i="121"/>
  <c r="BC45" i="121" s="1"/>
  <c r="BA46" i="121"/>
  <c r="BC46" i="121" s="1"/>
  <c r="BA47" i="121"/>
  <c r="BC47" i="121" s="1"/>
  <c r="BA48" i="121"/>
  <c r="BC48" i="121" s="1"/>
  <c r="BA49" i="121"/>
  <c r="BC49" i="121" s="1"/>
  <c r="BA50" i="121"/>
  <c r="BC50" i="121" s="1"/>
  <c r="BA51" i="121"/>
  <c r="BC51" i="121" s="1"/>
  <c r="BA52" i="121"/>
  <c r="BC52" i="121" s="1"/>
  <c r="BA53" i="121"/>
  <c r="BC53" i="121" s="1"/>
  <c r="BA54" i="121"/>
  <c r="BC54" i="121" s="1"/>
  <c r="BA55" i="121"/>
  <c r="BC55" i="121" s="1"/>
  <c r="BA56" i="121"/>
  <c r="BC56" i="121" s="1"/>
  <c r="BA57" i="121"/>
  <c r="BC57" i="121" s="1"/>
  <c r="BA58" i="121"/>
  <c r="BC58" i="121" s="1"/>
  <c r="BA59" i="121"/>
  <c r="BC59" i="121" s="1"/>
  <c r="BA60" i="121"/>
  <c r="BC60" i="121" s="1"/>
  <c r="BA61" i="121"/>
  <c r="BC61" i="121" s="1"/>
  <c r="BA62" i="121"/>
  <c r="BC62" i="121" s="1"/>
  <c r="BA63" i="121"/>
  <c r="BC63" i="121" s="1"/>
  <c r="BA64" i="121"/>
  <c r="BC64" i="121" s="1"/>
  <c r="BA65" i="121"/>
  <c r="BC65" i="121" s="1"/>
  <c r="BA66" i="121"/>
  <c r="BC66" i="121" s="1"/>
  <c r="BA67" i="121"/>
  <c r="BC67" i="121" s="1"/>
  <c r="BA68" i="121"/>
  <c r="BC68" i="121" s="1"/>
  <c r="BA69" i="121"/>
  <c r="BC69" i="121" s="1"/>
  <c r="BA70" i="121"/>
  <c r="BC70" i="121" s="1"/>
  <c r="BA71" i="121"/>
  <c r="BC71" i="121" s="1"/>
  <c r="BA72" i="121"/>
  <c r="BC72" i="121" s="1"/>
  <c r="BA73" i="121"/>
  <c r="BC73" i="121" s="1"/>
  <c r="BA74" i="121"/>
  <c r="BC74" i="121" s="1"/>
  <c r="BA75" i="121"/>
  <c r="BC75" i="121" s="1"/>
  <c r="BA76" i="121"/>
  <c r="BC76" i="121" s="1"/>
  <c r="BA77" i="121"/>
  <c r="BC77" i="121" s="1"/>
  <c r="BA78" i="121"/>
  <c r="BC78" i="121" s="1"/>
  <c r="BA79" i="121"/>
  <c r="BC79" i="121" s="1"/>
  <c r="BA80" i="121"/>
  <c r="BC80" i="121" s="1"/>
  <c r="BA81" i="121"/>
  <c r="BC81" i="121" s="1"/>
  <c r="BA82" i="121"/>
  <c r="BC82" i="121" s="1"/>
  <c r="BA83" i="121"/>
  <c r="BC83" i="121" s="1"/>
  <c r="BA84" i="121"/>
  <c r="BC84" i="121" s="1"/>
  <c r="BA85" i="121"/>
  <c r="BC85" i="121" s="1"/>
  <c r="BA86" i="121"/>
  <c r="BC86" i="121" s="1"/>
  <c r="BA87" i="121"/>
  <c r="BC87" i="121" s="1"/>
  <c r="BA88" i="121"/>
  <c r="BC88" i="121" s="1"/>
  <c r="BA89" i="121"/>
  <c r="BC89" i="121" s="1"/>
  <c r="BA90" i="121"/>
  <c r="BC90" i="121" s="1"/>
  <c r="BA91" i="121"/>
  <c r="BC91" i="121" s="1"/>
  <c r="BA92" i="121"/>
  <c r="BC92" i="121" s="1"/>
  <c r="BA93" i="121"/>
  <c r="BC93" i="121" s="1"/>
  <c r="BA94" i="121"/>
  <c r="BC94" i="121" s="1"/>
  <c r="BA95" i="121"/>
  <c r="BC95" i="121" s="1"/>
  <c r="BA96" i="121"/>
  <c r="BC96" i="121" s="1"/>
  <c r="BA97" i="121"/>
  <c r="BC97" i="121" s="1"/>
  <c r="BA98" i="121"/>
  <c r="BC98" i="121" s="1"/>
  <c r="BA99" i="121"/>
  <c r="BC99" i="121" s="1"/>
  <c r="BA100" i="121"/>
  <c r="BC100" i="121" s="1"/>
  <c r="BA101" i="121"/>
  <c r="BC101" i="121" s="1"/>
  <c r="BA102" i="121"/>
  <c r="BC102" i="121" s="1"/>
  <c r="BA103" i="121"/>
  <c r="BC103" i="121" s="1"/>
  <c r="BA104" i="121"/>
  <c r="BC104" i="121" s="1"/>
  <c r="BA105" i="121"/>
  <c r="BC105" i="121" s="1"/>
  <c r="BA106" i="121"/>
  <c r="BC106" i="121" s="1"/>
  <c r="BA107" i="121"/>
  <c r="BC107" i="121" s="1"/>
  <c r="BA108" i="121"/>
  <c r="BC108" i="121" s="1"/>
  <c r="BA109" i="121"/>
  <c r="BC109" i="121" s="1"/>
  <c r="BA110" i="121"/>
  <c r="BC110" i="121" s="1"/>
  <c r="BA111" i="121"/>
  <c r="BC111" i="121" s="1"/>
  <c r="BA112" i="121"/>
  <c r="BC112" i="121" s="1"/>
  <c r="BA113" i="121"/>
  <c r="BC113" i="121" s="1"/>
  <c r="BA114" i="121"/>
  <c r="BC114" i="121" s="1"/>
  <c r="BA115" i="121"/>
  <c r="BC115" i="121" s="1"/>
  <c r="BA116" i="121"/>
  <c r="BC116" i="121" s="1"/>
  <c r="BA117" i="121"/>
  <c r="BC117" i="121" s="1"/>
  <c r="BA118" i="121"/>
  <c r="BC118" i="121" s="1"/>
  <c r="BA119" i="121"/>
  <c r="BC119" i="121" s="1"/>
  <c r="BA120" i="121"/>
  <c r="BC120" i="121" s="1"/>
  <c r="BA121" i="121"/>
  <c r="BC121" i="121" s="1"/>
  <c r="BA122" i="121"/>
  <c r="BC122" i="121" s="1"/>
  <c r="BA123" i="121"/>
  <c r="BC123" i="121" s="1"/>
  <c r="BA124" i="121"/>
  <c r="BC124" i="121" s="1"/>
  <c r="BA125" i="121"/>
  <c r="BC125" i="121" s="1"/>
  <c r="BA126" i="121"/>
  <c r="BC126" i="121" s="1"/>
  <c r="BA127" i="121"/>
  <c r="BC127" i="121" s="1"/>
  <c r="BA128" i="121"/>
  <c r="BC128" i="121" s="1"/>
  <c r="BA129" i="121"/>
  <c r="BC129" i="121" s="1"/>
  <c r="BA130" i="121"/>
  <c r="BC130" i="121" s="1"/>
  <c r="BA131" i="121"/>
  <c r="BC131" i="121" s="1"/>
  <c r="BA132" i="121"/>
  <c r="BC132" i="121" s="1"/>
  <c r="AX14" i="118"/>
  <c r="AX15" i="118"/>
  <c r="AX16" i="118"/>
  <c r="AX17" i="118"/>
  <c r="AX18" i="118"/>
  <c r="AX19" i="118"/>
  <c r="AX20" i="118"/>
  <c r="AX21" i="118"/>
  <c r="AX22" i="118"/>
  <c r="AX23" i="118"/>
  <c r="AX24" i="118"/>
  <c r="AX25" i="118"/>
  <c r="AX26" i="118"/>
  <c r="AX27" i="118"/>
  <c r="AX28" i="118"/>
  <c r="AX29" i="118"/>
  <c r="AX30" i="118"/>
  <c r="AX31" i="118"/>
  <c r="AX32" i="118"/>
  <c r="AX33" i="118"/>
  <c r="AX34" i="118"/>
  <c r="AX35" i="118"/>
  <c r="AX36" i="118"/>
  <c r="AX37" i="118"/>
  <c r="AX38" i="118"/>
  <c r="AX39" i="118"/>
  <c r="AX40" i="118"/>
  <c r="AX41" i="118"/>
  <c r="AX42" i="118"/>
  <c r="AX43" i="118"/>
  <c r="AX44" i="118"/>
  <c r="AX45" i="118"/>
  <c r="AX46" i="118"/>
  <c r="AX47" i="118"/>
  <c r="AX48" i="118"/>
  <c r="AX49" i="118"/>
  <c r="AX50" i="118"/>
  <c r="AX51" i="118"/>
  <c r="AX52" i="118"/>
  <c r="AX53" i="118"/>
  <c r="AX54" i="118"/>
  <c r="AX55" i="118"/>
  <c r="AX56" i="118"/>
  <c r="AX57" i="118"/>
  <c r="AX58" i="118"/>
  <c r="AX59" i="118"/>
  <c r="AX60" i="118"/>
  <c r="AX61" i="118"/>
  <c r="AX62" i="118"/>
  <c r="AX63" i="118"/>
  <c r="AX64" i="118"/>
  <c r="AX65" i="118"/>
  <c r="AX66" i="118"/>
  <c r="AX67" i="118"/>
  <c r="AX68" i="118"/>
  <c r="AX69" i="118"/>
  <c r="AX70" i="118"/>
  <c r="AX71" i="118"/>
  <c r="AX72" i="118"/>
  <c r="AX73" i="118"/>
  <c r="AX74" i="118"/>
  <c r="AX75" i="118"/>
  <c r="AX76" i="118"/>
  <c r="AX77" i="118"/>
  <c r="AX78" i="118"/>
  <c r="AX79" i="118"/>
  <c r="AX80" i="118"/>
  <c r="AX81" i="118"/>
  <c r="AX82" i="118"/>
  <c r="AX83" i="118"/>
  <c r="AX84" i="118"/>
  <c r="AX85" i="118"/>
  <c r="AX86" i="118"/>
  <c r="AX87" i="118"/>
  <c r="AX88" i="118"/>
  <c r="AX89" i="118"/>
  <c r="AX90" i="118"/>
  <c r="AX91" i="118"/>
  <c r="AX92" i="118"/>
  <c r="AX93" i="118"/>
  <c r="AX94" i="118"/>
  <c r="AX95" i="118"/>
  <c r="AX96" i="118"/>
  <c r="AX97" i="118"/>
  <c r="AX98" i="118"/>
  <c r="AX99" i="118"/>
  <c r="AX100" i="118"/>
  <c r="AX101" i="118"/>
  <c r="AX102" i="118"/>
  <c r="AX103" i="118"/>
  <c r="AX104" i="118"/>
  <c r="AX105" i="118"/>
  <c r="AX106" i="118"/>
  <c r="AX107" i="118"/>
  <c r="AX108" i="118"/>
  <c r="AX109" i="118"/>
  <c r="AX110" i="118"/>
  <c r="AX111" i="118"/>
  <c r="AX112" i="118"/>
  <c r="AX113" i="118"/>
  <c r="AX114" i="118"/>
  <c r="AX115" i="118"/>
  <c r="AX116" i="118"/>
  <c r="AX117" i="118"/>
  <c r="AX118" i="118"/>
  <c r="AX119" i="118"/>
  <c r="AX120" i="118"/>
  <c r="AX121" i="118"/>
  <c r="AX122" i="118"/>
  <c r="AX123" i="118"/>
  <c r="AX124" i="118"/>
  <c r="AX125" i="118"/>
  <c r="AX126" i="118"/>
  <c r="AX127" i="118"/>
  <c r="AX128" i="118"/>
  <c r="AX129" i="118"/>
  <c r="AX130" i="118"/>
  <c r="AX131" i="118"/>
  <c r="AX132" i="118"/>
  <c r="AV14" i="118"/>
  <c r="AV15" i="118"/>
  <c r="AV16" i="118"/>
  <c r="AV17" i="118"/>
  <c r="AV133" i="118" s="1"/>
  <c r="AV18" i="118"/>
  <c r="AV19" i="118"/>
  <c r="AV20" i="118"/>
  <c r="AV21" i="118"/>
  <c r="AV22" i="118"/>
  <c r="AV23" i="118"/>
  <c r="AV24" i="118"/>
  <c r="AV25" i="118"/>
  <c r="AV26" i="118"/>
  <c r="AV27" i="118"/>
  <c r="AV28" i="118"/>
  <c r="AV29" i="118"/>
  <c r="AV30" i="118"/>
  <c r="AV31" i="118"/>
  <c r="AV32" i="118"/>
  <c r="AV33" i="118"/>
  <c r="AV34" i="118"/>
  <c r="AV35" i="118"/>
  <c r="AV36" i="118"/>
  <c r="AV37" i="118"/>
  <c r="AV38" i="118"/>
  <c r="AV39" i="118"/>
  <c r="AV40" i="118"/>
  <c r="AV41" i="118"/>
  <c r="AV42" i="118"/>
  <c r="AV43" i="118"/>
  <c r="AV44" i="118"/>
  <c r="AV45" i="118"/>
  <c r="AV46" i="118"/>
  <c r="AV47" i="118"/>
  <c r="AV48" i="118"/>
  <c r="AV49" i="118"/>
  <c r="AV50" i="118"/>
  <c r="AV51" i="118"/>
  <c r="AV52" i="118"/>
  <c r="AV53" i="118"/>
  <c r="AV54" i="118"/>
  <c r="AV55" i="118"/>
  <c r="AV56" i="118"/>
  <c r="AV57" i="118"/>
  <c r="AV58" i="118"/>
  <c r="AV59" i="118"/>
  <c r="AV60" i="118"/>
  <c r="AV61" i="118"/>
  <c r="AV62" i="118"/>
  <c r="AV63" i="118"/>
  <c r="AV64" i="118"/>
  <c r="AV65" i="118"/>
  <c r="AV66" i="118"/>
  <c r="AV67" i="118"/>
  <c r="AV68" i="118"/>
  <c r="AV69" i="118"/>
  <c r="AV70" i="118"/>
  <c r="AV71" i="118"/>
  <c r="AV72" i="118"/>
  <c r="AV73" i="118"/>
  <c r="AV74" i="118"/>
  <c r="AV75" i="118"/>
  <c r="AV76" i="118"/>
  <c r="AV77" i="118"/>
  <c r="AV78" i="118"/>
  <c r="AV79" i="118"/>
  <c r="AV80" i="118"/>
  <c r="AV81" i="118"/>
  <c r="AV82" i="118"/>
  <c r="AV83" i="118"/>
  <c r="AV84" i="118"/>
  <c r="AV85" i="118"/>
  <c r="AV86" i="118"/>
  <c r="AV87" i="118"/>
  <c r="AV88" i="118"/>
  <c r="AV89" i="118"/>
  <c r="AV90" i="118"/>
  <c r="AV91" i="118"/>
  <c r="AV92" i="118"/>
  <c r="AV93" i="118"/>
  <c r="AV94" i="118"/>
  <c r="AV95" i="118"/>
  <c r="AV96" i="118"/>
  <c r="AV97" i="118"/>
  <c r="AV98" i="118"/>
  <c r="AV99" i="118"/>
  <c r="AV100" i="118"/>
  <c r="AV101" i="118"/>
  <c r="AV102" i="118"/>
  <c r="AV103" i="118"/>
  <c r="AV104" i="118"/>
  <c r="AV105" i="118"/>
  <c r="AV106" i="118"/>
  <c r="AV107" i="118"/>
  <c r="AV108" i="118"/>
  <c r="AV109" i="118"/>
  <c r="AV110" i="118"/>
  <c r="AV111" i="118"/>
  <c r="AV112" i="118"/>
  <c r="AV113" i="118"/>
  <c r="AV114" i="118"/>
  <c r="AV115" i="118"/>
  <c r="AV116" i="118"/>
  <c r="AV117" i="118"/>
  <c r="AV118" i="118"/>
  <c r="AV119" i="118"/>
  <c r="AV120" i="118"/>
  <c r="AV121" i="118"/>
  <c r="AV122" i="118"/>
  <c r="AV123" i="118"/>
  <c r="AV124" i="118"/>
  <c r="AV125" i="118"/>
  <c r="AV126" i="118"/>
  <c r="AV127" i="118"/>
  <c r="AV128" i="118"/>
  <c r="AV129" i="118"/>
  <c r="AV130" i="118"/>
  <c r="AV131" i="118"/>
  <c r="AV132" i="118"/>
  <c r="BA14" i="103"/>
  <c r="BD14" i="103" s="1"/>
  <c r="BA15" i="103"/>
  <c r="BD15" i="103" s="1"/>
  <c r="BA16" i="103"/>
  <c r="BD16" i="103" s="1"/>
  <c r="BA17" i="103"/>
  <c r="BD17" i="103" s="1"/>
  <c r="BA18" i="103"/>
  <c r="BD18" i="103" s="1"/>
  <c r="BA19" i="103"/>
  <c r="BD19" i="103" s="1"/>
  <c r="BA20" i="103"/>
  <c r="BD20" i="103" s="1"/>
  <c r="BA21" i="103"/>
  <c r="BD21" i="103" s="1"/>
  <c r="BA22" i="103"/>
  <c r="BD22" i="103" s="1"/>
  <c r="BA23" i="103"/>
  <c r="BD23" i="103"/>
  <c r="BA24" i="103"/>
  <c r="BD24" i="103" s="1"/>
  <c r="BA25" i="103"/>
  <c r="BD25" i="103" s="1"/>
  <c r="BA26" i="103"/>
  <c r="BD26" i="103" s="1"/>
  <c r="BA27" i="103"/>
  <c r="BD27" i="103" s="1"/>
  <c r="BA28" i="103"/>
  <c r="BD28" i="103" s="1"/>
  <c r="BA29" i="103"/>
  <c r="BD29" i="103" s="1"/>
  <c r="BA30" i="103"/>
  <c r="BD30" i="103" s="1"/>
  <c r="BA31" i="103"/>
  <c r="BD31" i="103" s="1"/>
  <c r="BA32" i="103"/>
  <c r="BD32" i="103" s="1"/>
  <c r="BA33" i="103"/>
  <c r="BD33" i="103"/>
  <c r="BA34" i="103"/>
  <c r="BD34" i="103" s="1"/>
  <c r="BA35" i="103"/>
  <c r="BD35" i="103" s="1"/>
  <c r="BA36" i="103"/>
  <c r="BD36" i="103" s="1"/>
  <c r="BA37" i="103"/>
  <c r="BD37" i="103" s="1"/>
  <c r="BA38" i="103"/>
  <c r="BD38" i="103" s="1"/>
  <c r="BA39" i="103"/>
  <c r="BD39" i="103"/>
  <c r="BA40" i="103"/>
  <c r="BD40" i="103" s="1"/>
  <c r="BA41" i="103"/>
  <c r="BD41" i="103" s="1"/>
  <c r="BA42" i="103"/>
  <c r="BD42" i="103" s="1"/>
  <c r="BA43" i="103"/>
  <c r="BD43" i="103" s="1"/>
  <c r="BA44" i="103"/>
  <c r="BD44" i="103" s="1"/>
  <c r="BA45" i="103"/>
  <c r="BD45" i="103" s="1"/>
  <c r="BA46" i="103"/>
  <c r="BD46" i="103" s="1"/>
  <c r="BA47" i="103"/>
  <c r="BD47" i="103" s="1"/>
  <c r="BA48" i="103"/>
  <c r="BD48" i="103" s="1"/>
  <c r="BA49" i="103"/>
  <c r="BD49" i="103"/>
  <c r="BA50" i="103"/>
  <c r="BD50" i="103" s="1"/>
  <c r="BA51" i="103"/>
  <c r="BD51" i="103" s="1"/>
  <c r="BA52" i="103"/>
  <c r="BD52" i="103" s="1"/>
  <c r="BA53" i="103"/>
  <c r="BD53" i="103" s="1"/>
  <c r="BA54" i="103"/>
  <c r="BD54" i="103" s="1"/>
  <c r="BA55" i="103"/>
  <c r="BD55" i="103"/>
  <c r="BA56" i="103"/>
  <c r="BD56" i="103" s="1"/>
  <c r="BA57" i="103"/>
  <c r="BD57" i="103" s="1"/>
  <c r="BA58" i="103"/>
  <c r="BD58" i="103" s="1"/>
  <c r="BA59" i="103"/>
  <c r="BD59" i="103" s="1"/>
  <c r="BA60" i="103"/>
  <c r="BD60" i="103" s="1"/>
  <c r="BA61" i="103"/>
  <c r="BD61" i="103" s="1"/>
  <c r="BA62" i="103"/>
  <c r="BD62" i="103" s="1"/>
  <c r="BA63" i="103"/>
  <c r="BD63" i="103" s="1"/>
  <c r="BA64" i="103"/>
  <c r="BD64" i="103" s="1"/>
  <c r="BA65" i="103"/>
  <c r="BD65" i="103"/>
  <c r="BA66" i="103"/>
  <c r="BD66" i="103" s="1"/>
  <c r="BA67" i="103"/>
  <c r="BD67" i="103" s="1"/>
  <c r="BA68" i="103"/>
  <c r="BD68" i="103" s="1"/>
  <c r="BA69" i="103"/>
  <c r="BD69" i="103" s="1"/>
  <c r="BA70" i="103"/>
  <c r="BD70" i="103" s="1"/>
  <c r="BA71" i="103"/>
  <c r="BD71" i="103"/>
  <c r="BA72" i="103"/>
  <c r="BD72" i="103" s="1"/>
  <c r="BA73" i="103"/>
  <c r="BD73" i="103" s="1"/>
  <c r="BA74" i="103"/>
  <c r="BD74" i="103" s="1"/>
  <c r="BA75" i="103"/>
  <c r="BD75" i="103" s="1"/>
  <c r="BA76" i="103"/>
  <c r="BD76" i="103" s="1"/>
  <c r="BA77" i="103"/>
  <c r="BD77" i="103" s="1"/>
  <c r="BA78" i="103"/>
  <c r="BD78" i="103" s="1"/>
  <c r="BA79" i="103"/>
  <c r="BD79" i="103" s="1"/>
  <c r="BA80" i="103"/>
  <c r="BD80" i="103" s="1"/>
  <c r="BA81" i="103"/>
  <c r="BD81" i="103"/>
  <c r="BA82" i="103"/>
  <c r="BD82" i="103" s="1"/>
  <c r="BA83" i="103"/>
  <c r="BD83" i="103" s="1"/>
  <c r="BA84" i="103"/>
  <c r="BD84" i="103" s="1"/>
  <c r="BA85" i="103"/>
  <c r="BD85" i="103" s="1"/>
  <c r="BA86" i="103"/>
  <c r="BD86" i="103" s="1"/>
  <c r="BA87" i="103"/>
  <c r="BD87" i="103" s="1"/>
  <c r="BA88" i="103"/>
  <c r="BD88" i="103" s="1"/>
  <c r="BA89" i="103"/>
  <c r="BD89" i="103" s="1"/>
  <c r="BA90" i="103"/>
  <c r="BD90" i="103" s="1"/>
  <c r="BA91" i="103"/>
  <c r="BD91" i="103" s="1"/>
  <c r="BA92" i="103"/>
  <c r="BD92" i="103" s="1"/>
  <c r="BA93" i="103"/>
  <c r="BD93" i="103" s="1"/>
  <c r="BA94" i="103"/>
  <c r="BD94" i="103" s="1"/>
  <c r="BA95" i="103"/>
  <c r="BD95" i="103" s="1"/>
  <c r="BA96" i="103"/>
  <c r="BD96" i="103" s="1"/>
  <c r="BA97" i="103"/>
  <c r="BD97" i="103"/>
  <c r="BA98" i="103"/>
  <c r="BD98" i="103" s="1"/>
  <c r="BA99" i="103"/>
  <c r="BD99" i="103" s="1"/>
  <c r="BA100" i="103"/>
  <c r="BD100" i="103" s="1"/>
  <c r="BA101" i="103"/>
  <c r="BD101" i="103" s="1"/>
  <c r="BA102" i="103"/>
  <c r="BD102" i="103" s="1"/>
  <c r="BA103" i="103"/>
  <c r="BD103" i="103"/>
  <c r="BA104" i="103"/>
  <c r="BD104" i="103" s="1"/>
  <c r="BA105" i="103"/>
  <c r="BD105" i="103" s="1"/>
  <c r="BA106" i="103"/>
  <c r="BD106" i="103" s="1"/>
  <c r="BA107" i="103"/>
  <c r="BD107" i="103" s="1"/>
  <c r="BA108" i="103"/>
  <c r="BD108" i="103" s="1"/>
  <c r="BA109" i="103"/>
  <c r="BD109" i="103" s="1"/>
  <c r="BA110" i="103"/>
  <c r="BD110" i="103" s="1"/>
  <c r="BA111" i="103"/>
  <c r="BD111" i="103" s="1"/>
  <c r="BA112" i="103"/>
  <c r="BD112" i="103" s="1"/>
  <c r="BA113" i="103"/>
  <c r="BD113" i="103"/>
  <c r="BA114" i="103"/>
  <c r="BD114" i="103" s="1"/>
  <c r="BA115" i="103"/>
  <c r="BD115" i="103" s="1"/>
  <c r="BA116" i="103"/>
  <c r="BD116" i="103" s="1"/>
  <c r="BA117" i="103"/>
  <c r="BD117" i="103" s="1"/>
  <c r="BA118" i="103"/>
  <c r="BD118" i="103" s="1"/>
  <c r="BA119" i="103"/>
  <c r="BD119" i="103"/>
  <c r="BA120" i="103"/>
  <c r="BD120" i="103" s="1"/>
  <c r="BA121" i="103"/>
  <c r="BD121" i="103" s="1"/>
  <c r="BA122" i="103"/>
  <c r="BD122" i="103" s="1"/>
  <c r="BA123" i="103"/>
  <c r="BD123" i="103" s="1"/>
  <c r="BA124" i="103"/>
  <c r="BD124" i="103" s="1"/>
  <c r="BA125" i="103"/>
  <c r="BD125" i="103" s="1"/>
  <c r="BA126" i="103"/>
  <c r="BD126" i="103" s="1"/>
  <c r="BA127" i="103"/>
  <c r="BD127" i="103" s="1"/>
  <c r="BA128" i="103"/>
  <c r="BD128" i="103" s="1"/>
  <c r="BA129" i="103"/>
  <c r="BD129" i="103"/>
  <c r="BA130" i="103"/>
  <c r="BD130" i="103" s="1"/>
  <c r="BA131" i="103"/>
  <c r="BD131" i="103" s="1"/>
  <c r="BA132" i="103"/>
  <c r="BD132" i="103" s="1"/>
  <c r="BD13" i="103"/>
  <c r="AV133" i="103"/>
  <c r="BE130" i="120"/>
  <c r="BS9" i="119" s="1"/>
  <c r="BN130" i="120"/>
  <c r="AV133" i="109"/>
  <c r="AU133" i="109"/>
  <c r="AT133" i="118"/>
  <c r="AU133" i="118"/>
  <c r="AV133" i="121"/>
  <c r="AZ133" i="109"/>
  <c r="AU133" i="121"/>
  <c r="AT133" i="121"/>
  <c r="AS133" i="121"/>
  <c r="AR133" i="121"/>
  <c r="AQ133" i="121"/>
  <c r="AP133" i="121"/>
  <c r="AO133" i="121"/>
  <c r="AN133" i="121"/>
  <c r="AM133" i="121"/>
  <c r="AL133" i="121"/>
  <c r="AK133" i="121"/>
  <c r="AJ133" i="121"/>
  <c r="AI133" i="121"/>
  <c r="AH133" i="121"/>
  <c r="AG133" i="121"/>
  <c r="AF133" i="121"/>
  <c r="AE133" i="121"/>
  <c r="AD133" i="121"/>
  <c r="AC133" i="121"/>
  <c r="AB133" i="121"/>
  <c r="AA133" i="121"/>
  <c r="Z133" i="121"/>
  <c r="Y133" i="121"/>
  <c r="X133" i="121"/>
  <c r="W133" i="121"/>
  <c r="V133" i="121"/>
  <c r="U133" i="121"/>
  <c r="T133" i="121"/>
  <c r="S133" i="121"/>
  <c r="R133" i="121"/>
  <c r="Q133" i="121"/>
  <c r="P133" i="121"/>
  <c r="O133" i="121"/>
  <c r="N133" i="121"/>
  <c r="M133" i="121"/>
  <c r="L133" i="121"/>
  <c r="K133" i="121"/>
  <c r="J133" i="121"/>
  <c r="I133" i="121"/>
  <c r="H133" i="121"/>
  <c r="G133" i="121"/>
  <c r="C134" i="102"/>
  <c r="Z133" i="109"/>
  <c r="AT10" i="115" s="1"/>
  <c r="AA133" i="109"/>
  <c r="AV10" i="115" s="1"/>
  <c r="AB133" i="109"/>
  <c r="AX10" i="115" s="1"/>
  <c r="Z133" i="103"/>
  <c r="AS10" i="115" s="1"/>
  <c r="AA133" i="103"/>
  <c r="AU10" i="115" s="1"/>
  <c r="AN133" i="109"/>
  <c r="BV10" i="115" s="1"/>
  <c r="AR130" i="120"/>
  <c r="AN130" i="120"/>
  <c r="BB9" i="119" s="1"/>
  <c r="AL130" i="120"/>
  <c r="AZ9" i="119" s="1"/>
  <c r="AJ130" i="120"/>
  <c r="AX9" i="119" s="1"/>
  <c r="AH130" i="120"/>
  <c r="AV9" i="119" s="1"/>
  <c r="AF130" i="120"/>
  <c r="AT9" i="119" s="1"/>
  <c r="AD130" i="120"/>
  <c r="AR9" i="119" s="1"/>
  <c r="AB130" i="120"/>
  <c r="AP9" i="119" s="1"/>
  <c r="Z130" i="120"/>
  <c r="AN9" i="119" s="1"/>
  <c r="X130" i="120"/>
  <c r="AL9" i="119" s="1"/>
  <c r="V130" i="120"/>
  <c r="AJ9" i="119" s="1"/>
  <c r="T130" i="120"/>
  <c r="AH9" i="119" s="1"/>
  <c r="R130" i="120"/>
  <c r="AF9" i="119" s="1"/>
  <c r="P130" i="120"/>
  <c r="AD9" i="119" s="1"/>
  <c r="N130" i="120"/>
  <c r="AB9" i="119" s="1"/>
  <c r="L130" i="120"/>
  <c r="Z9" i="119" s="1"/>
  <c r="AU1" i="120"/>
  <c r="AP1" i="120"/>
  <c r="AX1" i="120" s="1"/>
  <c r="BB1" i="120" s="1"/>
  <c r="AE1" i="120"/>
  <c r="AG1" i="120"/>
  <c r="AI1" i="120"/>
  <c r="AK1" i="120"/>
  <c r="AM1" i="120"/>
  <c r="AO1" i="120"/>
  <c r="AC1" i="120"/>
  <c r="AA1" i="120"/>
  <c r="Y1" i="120"/>
  <c r="W1" i="120"/>
  <c r="U1" i="120"/>
  <c r="S1" i="120"/>
  <c r="Q1" i="120"/>
  <c r="M1" i="120"/>
  <c r="O1" i="120"/>
  <c r="M9" i="119"/>
  <c r="Y9" i="119"/>
  <c r="O130" i="120"/>
  <c r="AC9" i="119" s="1"/>
  <c r="W130" i="120"/>
  <c r="AK9" i="119" s="1"/>
  <c r="AE130" i="120"/>
  <c r="AS9" i="119" s="1"/>
  <c r="AM130" i="120"/>
  <c r="BA9" i="119" s="1"/>
  <c r="Q130" i="120"/>
  <c r="AE9" i="119" s="1"/>
  <c r="Y130" i="120"/>
  <c r="AM9" i="119" s="1"/>
  <c r="AG130" i="120"/>
  <c r="AU9" i="119" s="1"/>
  <c r="AO130" i="120"/>
  <c r="BC9" i="119" s="1"/>
  <c r="S130" i="120"/>
  <c r="AG9" i="119" s="1"/>
  <c r="AA130" i="120"/>
  <c r="AO9" i="119" s="1"/>
  <c r="AI130" i="120"/>
  <c r="AW9" i="119" s="1"/>
  <c r="AP130" i="120"/>
  <c r="BD9" i="119" s="1"/>
  <c r="M130" i="120"/>
  <c r="AA9" i="119" s="1"/>
  <c r="U130" i="120"/>
  <c r="AI9" i="119" s="1"/>
  <c r="AC130" i="120"/>
  <c r="AQ9" i="119" s="1"/>
  <c r="AK130" i="120"/>
  <c r="AY9" i="119" s="1"/>
  <c r="AS133" i="118"/>
  <c r="AR133" i="118"/>
  <c r="AQ133" i="118"/>
  <c r="AP133" i="118"/>
  <c r="AO133" i="118"/>
  <c r="AN133" i="118"/>
  <c r="AM133" i="118"/>
  <c r="AL133" i="118"/>
  <c r="AK133" i="118"/>
  <c r="AJ133" i="118"/>
  <c r="AI133" i="118"/>
  <c r="AH133" i="118"/>
  <c r="AG133" i="118"/>
  <c r="AF133" i="118"/>
  <c r="AE133" i="118"/>
  <c r="AD133" i="118"/>
  <c r="AC133" i="118"/>
  <c r="AB133" i="118"/>
  <c r="AA133" i="118"/>
  <c r="Z133" i="118"/>
  <c r="Y133" i="118"/>
  <c r="X133" i="118"/>
  <c r="W133" i="118"/>
  <c r="V133" i="118"/>
  <c r="U133" i="118"/>
  <c r="T133" i="118"/>
  <c r="S133" i="118"/>
  <c r="R133" i="118"/>
  <c r="Q133" i="118"/>
  <c r="P133" i="118"/>
  <c r="O133" i="118"/>
  <c r="N133" i="118"/>
  <c r="M133" i="118"/>
  <c r="L133" i="118"/>
  <c r="K133" i="118"/>
  <c r="J133" i="118"/>
  <c r="I133" i="118"/>
  <c r="H133" i="118"/>
  <c r="G133" i="118"/>
  <c r="F133" i="118"/>
  <c r="E133" i="118"/>
  <c r="H133" i="109"/>
  <c r="J10" i="115" s="1"/>
  <c r="I133" i="109"/>
  <c r="L10" i="115" s="1"/>
  <c r="J133" i="109"/>
  <c r="N10" i="115" s="1"/>
  <c r="K133" i="109"/>
  <c r="P10" i="115" s="1"/>
  <c r="L133" i="109"/>
  <c r="R10" i="115" s="1"/>
  <c r="M133" i="109"/>
  <c r="T10" i="115" s="1"/>
  <c r="N133" i="109"/>
  <c r="V10" i="115" s="1"/>
  <c r="O133" i="109"/>
  <c r="X10" i="115" s="1"/>
  <c r="P133" i="109"/>
  <c r="Z10" i="115" s="1"/>
  <c r="Q133" i="109"/>
  <c r="AB10" i="115" s="1"/>
  <c r="R133" i="109"/>
  <c r="AD10" i="115" s="1"/>
  <c r="S133" i="109"/>
  <c r="AF10" i="115" s="1"/>
  <c r="T133" i="109"/>
  <c r="AH10" i="115" s="1"/>
  <c r="U133" i="109"/>
  <c r="AJ10" i="115" s="1"/>
  <c r="V133" i="109"/>
  <c r="AL10" i="115" s="1"/>
  <c r="W133" i="109"/>
  <c r="AN10" i="115" s="1"/>
  <c r="X133" i="109"/>
  <c r="AP10" i="115" s="1"/>
  <c r="Y133" i="109"/>
  <c r="AR10" i="115" s="1"/>
  <c r="AC133" i="109"/>
  <c r="AZ10" i="115" s="1"/>
  <c r="AD133" i="109"/>
  <c r="BB10" i="115" s="1"/>
  <c r="AE133" i="109"/>
  <c r="BD10" i="115" s="1"/>
  <c r="AF133" i="109"/>
  <c r="BF10" i="115" s="1"/>
  <c r="AG133" i="109"/>
  <c r="BH10" i="115" s="1"/>
  <c r="AH133" i="109"/>
  <c r="BJ10" i="115" s="1"/>
  <c r="AI133" i="109"/>
  <c r="BL10" i="115" s="1"/>
  <c r="AJ133" i="109"/>
  <c r="BN10" i="115" s="1"/>
  <c r="AK133" i="109"/>
  <c r="BP10" i="115" s="1"/>
  <c r="AL133" i="109"/>
  <c r="BR10" i="115" s="1"/>
  <c r="AM133" i="109"/>
  <c r="BT10" i="115" s="1"/>
  <c r="AO133" i="109"/>
  <c r="BX10" i="115" s="1"/>
  <c r="AP133" i="109"/>
  <c r="BZ10" i="115" s="1"/>
  <c r="AQ133" i="109"/>
  <c r="CB10" i="115" s="1"/>
  <c r="AR133" i="109"/>
  <c r="CD10" i="115" s="1"/>
  <c r="AS133" i="109"/>
  <c r="CF10" i="115" s="1"/>
  <c r="AT133" i="109"/>
  <c r="CH10" i="115" s="1"/>
  <c r="CJ10" i="115"/>
  <c r="G133" i="109"/>
  <c r="H10" i="115" s="1"/>
  <c r="D134" i="102"/>
  <c r="E134" i="102"/>
  <c r="F134" i="102"/>
  <c r="G134" i="102"/>
  <c r="H134" i="102"/>
  <c r="I134" i="102"/>
  <c r="J134" i="102"/>
  <c r="K134" i="102"/>
  <c r="L134" i="102"/>
  <c r="M134" i="102"/>
  <c r="N134" i="102"/>
  <c r="O134" i="102"/>
  <c r="P134" i="102"/>
  <c r="Q134" i="102"/>
  <c r="R134" i="102"/>
  <c r="S134" i="102"/>
  <c r="T134" i="102"/>
  <c r="U134" i="102"/>
  <c r="V134" i="102"/>
  <c r="W134" i="102"/>
  <c r="X134" i="102"/>
  <c r="Y134" i="102"/>
  <c r="Z134" i="102"/>
  <c r="AA134" i="102"/>
  <c r="AB134" i="102"/>
  <c r="AC134" i="102"/>
  <c r="AD134" i="102"/>
  <c r="AE134" i="102"/>
  <c r="AF134" i="102"/>
  <c r="AG134" i="102"/>
  <c r="AH134" i="102"/>
  <c r="AI134" i="102"/>
  <c r="AJ134" i="102"/>
  <c r="AK134" i="102"/>
  <c r="AL134" i="102"/>
  <c r="AM134" i="102"/>
  <c r="AN134" i="102"/>
  <c r="AO134" i="102"/>
  <c r="AP134" i="102"/>
  <c r="AQ134" i="102"/>
  <c r="AR134" i="102"/>
  <c r="AS134" i="102"/>
  <c r="AT134" i="102"/>
  <c r="AU134" i="102"/>
  <c r="AU133" i="103"/>
  <c r="CI10" i="115" s="1"/>
  <c r="AT133" i="103"/>
  <c r="CG10" i="115" s="1"/>
  <c r="AS133" i="103"/>
  <c r="CE10" i="115" s="1"/>
  <c r="AR133" i="103"/>
  <c r="CC10" i="115" s="1"/>
  <c r="AQ133" i="103"/>
  <c r="CA10" i="115" s="1"/>
  <c r="AP133" i="103"/>
  <c r="BY10" i="115" s="1"/>
  <c r="AO133" i="103"/>
  <c r="BW10" i="115" s="1"/>
  <c r="AN133" i="103"/>
  <c r="BU10" i="115" s="1"/>
  <c r="AM133" i="103"/>
  <c r="BS10" i="115" s="1"/>
  <c r="AL133" i="103"/>
  <c r="BQ10" i="115" s="1"/>
  <c r="AK133" i="103"/>
  <c r="BO10" i="115" s="1"/>
  <c r="AJ133" i="103"/>
  <c r="BM10" i="115" s="1"/>
  <c r="AI133" i="103"/>
  <c r="BK10" i="115" s="1"/>
  <c r="AH133" i="103"/>
  <c r="BI10" i="115" s="1"/>
  <c r="AG133" i="103"/>
  <c r="BG10" i="115" s="1"/>
  <c r="AF133" i="103"/>
  <c r="BE10" i="115" s="1"/>
  <c r="AE133" i="103"/>
  <c r="BA10" i="115" s="1"/>
  <c r="AD133" i="103"/>
  <c r="AC133" i="103"/>
  <c r="AY10" i="115" s="1"/>
  <c r="AB133" i="103"/>
  <c r="AW10" i="115" s="1"/>
  <c r="Y133" i="103"/>
  <c r="AQ10" i="115" s="1"/>
  <c r="X133" i="103"/>
  <c r="AO10" i="115" s="1"/>
  <c r="W133" i="103"/>
  <c r="AM10" i="115" s="1"/>
  <c r="V133" i="103"/>
  <c r="AK10" i="115" s="1"/>
  <c r="U133" i="103"/>
  <c r="AI10" i="115" s="1"/>
  <c r="T133" i="103"/>
  <c r="AG10" i="115" s="1"/>
  <c r="S133" i="103"/>
  <c r="AE10" i="115" s="1"/>
  <c r="R133" i="103"/>
  <c r="AC10" i="115" s="1"/>
  <c r="Q133" i="103"/>
  <c r="AA10" i="115" s="1"/>
  <c r="P133" i="103"/>
  <c r="Y10" i="115" s="1"/>
  <c r="O133" i="103"/>
  <c r="W10" i="115" s="1"/>
  <c r="N133" i="103"/>
  <c r="U10" i="115" s="1"/>
  <c r="M133" i="103"/>
  <c r="S10" i="115" s="1"/>
  <c r="L133" i="103"/>
  <c r="Q10" i="115" s="1"/>
  <c r="K133" i="103"/>
  <c r="O10" i="115" s="1"/>
  <c r="J133" i="103"/>
  <c r="M10" i="115" s="1"/>
  <c r="I133" i="103"/>
  <c r="K10" i="115" s="1"/>
  <c r="H133" i="103"/>
  <c r="I10" i="115" s="1"/>
  <c r="G133" i="103"/>
  <c r="G10" i="115" s="1"/>
  <c r="AV134" i="102"/>
  <c r="BA133" i="121" l="1"/>
  <c r="BC133" i="121" s="1"/>
  <c r="BC134" i="121" s="1"/>
  <c r="BC135" i="121" s="1"/>
  <c r="BC15" i="121"/>
  <c r="CB9" i="119"/>
  <c r="CC9" i="119"/>
  <c r="AV1" i="120"/>
  <c r="AZ1" i="120" s="1"/>
  <c r="BD133" i="127"/>
  <c r="AZ134" i="102"/>
  <c r="BC10" i="115"/>
  <c r="BA134" i="102"/>
  <c r="AZ135" i="102"/>
  <c r="AZ136" i="102" s="1"/>
  <c r="CL10" i="115"/>
  <c r="AX134" i="118"/>
  <c r="AX135" i="118" s="1"/>
  <c r="AQ1" i="120"/>
  <c r="BA133" i="122"/>
  <c r="BC133" i="122" s="1"/>
  <c r="BC136" i="124"/>
  <c r="BF9" i="119"/>
  <c r="BC133" i="103"/>
  <c r="AQ130" i="120"/>
  <c r="BE9" i="119" s="1"/>
  <c r="BB130" i="120"/>
  <c r="BP9" i="119" s="1"/>
  <c r="BC134" i="122" l="1"/>
  <c r="BC135" i="122" s="1"/>
  <c r="AW1" i="120"/>
  <c r="BA1" i="120" s="1"/>
  <c r="BB134" i="102"/>
  <c r="BB135" i="102" s="1"/>
  <c r="BB136" i="102" s="1"/>
  <c r="BA135" i="102"/>
  <c r="BA136" i="102" s="1"/>
  <c r="AY1" i="120"/>
  <c r="BD133" i="103"/>
  <c r="CK10" i="115"/>
  <c r="BC130" i="120"/>
  <c r="BQ9" i="119" s="1"/>
  <c r="BC1" i="120" l="1"/>
  <c r="BD1" i="120" s="1"/>
  <c r="BJ1" i="120"/>
  <c r="BK1" i="120" s="1"/>
  <c r="BK130" i="120"/>
  <c r="BY9" i="119" s="1"/>
  <c r="BJ130" i="120"/>
  <c r="BX9" i="119" s="1"/>
  <c r="BD130" i="120"/>
  <c r="BR9" i="119" s="1"/>
</calcChain>
</file>

<file path=xl/sharedStrings.xml><?xml version="1.0" encoding="utf-8"?>
<sst xmlns="http://schemas.openxmlformats.org/spreadsheetml/2006/main" count="1224" uniqueCount="389">
  <si>
    <t>สูตรการคำนวณอัตรากำลังข้าราชการครูตามเกณฑ์ ก.ค.ศ.</t>
  </si>
  <si>
    <t>แบบ 1 โรงเรียนประถมศึกษาที่มีนักเรียน 120 คน ลงมาและจัดการเรียนการสอน อ.1-ป.6 หรือ ป.1-ป.6</t>
  </si>
  <si>
    <t xml:space="preserve">    -  นักเรียน  1 -20 คน       มีผู้บริหารได้  1  คน       มีครูผู้สอนได้   1  คน    </t>
  </si>
  <si>
    <t xml:space="preserve">    -  นักเรียน 21 -40 คน      มีผู้บริหารได้  1  คน       มีครูผู้สอนได้   2  คน    </t>
  </si>
  <si>
    <t xml:space="preserve">    -  นักเรียน 41 -60 คน      มีผู้บริหารได้  1  คน       มีครูผู้สอนได้   3  คน    </t>
  </si>
  <si>
    <t xml:space="preserve">    -  นักเรียน 61 -80 คน      มีผู้บริหารได้  1  คน       มีครูผู้สอนได้   4  คน    </t>
  </si>
  <si>
    <t xml:space="preserve">    -  นักเรียน 81 -100 คน    มีผู้บริหารได้  1  คน       มีครูผู้สอนได้   5  คน    </t>
  </si>
  <si>
    <t xml:space="preserve">    -  นักเรียน 101 -120 คน  มีผู้บริหารได้  1  คน       มีครูผู้สอนได้   6  คน    </t>
  </si>
  <si>
    <t>แบบ 2  โรงเรียนประถมศึกษาที่มีนักเรียน 121 คนขึ้นไป และจัดการเรียนการสอน อ.1-ป.6 หรือ ป.1-ป.6</t>
  </si>
  <si>
    <t xml:space="preserve">อัตราส่วน (อนุบาล)    ครู : นักเรียน              </t>
  </si>
  <si>
    <t>=       1  : 25</t>
  </si>
  <si>
    <t xml:space="preserve">                            จำนวนนักเรียน   :   ห้อง            </t>
  </si>
  <si>
    <t>=       30  : 1</t>
  </si>
  <si>
    <t xml:space="preserve">อัตราส่วน (ประถม)    ครู : นักเรียน              </t>
  </si>
  <si>
    <t>=       40  : 1</t>
  </si>
  <si>
    <t>จำนวนครูปฏิบัติการสอน  รวม  =  จำนวนครูสอนอนุบาล  + จำนวนครูสอนประถม</t>
  </si>
  <si>
    <t xml:space="preserve">   ครูสอน รวม  = [(ห้องอนุบาล x นร. : ห้อง)+นักเรียนอนุบาล]  +  [(ห้องประถม xนร.: ห้อง)+นักเรียนประถม]</t>
  </si>
  <si>
    <t xml:space="preserve">                              ครู : นักเรียน</t>
  </si>
  <si>
    <t xml:space="preserve"> ครู : นักเรียน</t>
  </si>
  <si>
    <t xml:space="preserve">           ครูสอน รวม        =   (ห้องอนุบาล x 30 + นร.อนุบาล) +  (ห้องประถม x 40 + นร.ประถม)</t>
  </si>
  <si>
    <t xml:space="preserve">          50</t>
  </si>
  <si>
    <t>จำนวนบุคลากรสายบริหาร</t>
  </si>
  <si>
    <t xml:space="preserve">    -  นักเรียน  121 - 359 คน           มีผู้บริหารได้  1  ตำแหน่ง</t>
  </si>
  <si>
    <t xml:space="preserve">    -  นักเรียน  360 - 719 คน           มีผู้บริหารได้  1  ตำแหน่ง    มีผู้ช่วยได้   1  ตำแหน่ง</t>
  </si>
  <si>
    <t xml:space="preserve">    -  นักเรียน  720 - 1,079 คน        มีผู้บริหารได้  1  ตำแหน่ง    มีผู้ช่วยได้   2  ตำแหน่ง</t>
  </si>
  <si>
    <t xml:space="preserve">    -  นักเรียน  1,080 - 1,679 คน     มีผู้บริหารได้  1  ตำแหน่ง    มีผู้ช่วยได้   3  ตำแหน่ง</t>
  </si>
  <si>
    <t xml:space="preserve">    -  นักเรียน  1,680 คนขึ้นไป         มีผู้บริหารได้  1  ตำแหน่ง    มีผู้ช่วยได้   4  ตำแหน่ง  </t>
  </si>
  <si>
    <r>
      <t>เงื่อนไข</t>
    </r>
    <r>
      <rPr>
        <sz val="14"/>
        <rFont val="Cordia New"/>
        <family val="2"/>
        <charset val="222"/>
      </rPr>
      <t xml:space="preserve">  -  การคิดจำนวนห้องเรียน (โดยใช้จำนวนนักเรียน : ห้อง หารจำนวนนักเรียน)  แต่ละชั้น </t>
    </r>
  </si>
  <si>
    <t xml:space="preserve">                   หากมีเศษตั้งแต่ 10 คนขึ้นไป ให้เพิ่มอีก 1 ห้อง</t>
  </si>
  <si>
    <t xml:space="preserve">                -  การคิดจำนวนครูให้ปัดเศษตามหลักคณิตศาสตร์  (0.5ขึ้นไปปัดเป็น 1 , ไม่ถึง 0.5 ปัดทิ้ง)</t>
  </si>
  <si>
    <t>แบบ 3  โรงเรียนประถมศึกษาที่มีนักเรียน 120 คนลงมา และจัดการเรียนการสอน อ.1-ม.3/ม.6 หรือ ป.1-ม.3/ม.6</t>
  </si>
  <si>
    <t>=    1  : 25</t>
  </si>
  <si>
    <t>=    30  : 1</t>
  </si>
  <si>
    <t>=    40  : 1</t>
  </si>
  <si>
    <t xml:space="preserve">อัตราส่วน (มัธยม)     ครู : นักเรียน              </t>
  </si>
  <si>
    <t>=    1  : 20</t>
  </si>
  <si>
    <t>จำนวนครูปฏิบัติการสอน รวม  =  จำนวนครูสอนอนุบาล  + จำนวนครูสอนประถม + จำนวนครูสอนมัธยม</t>
  </si>
  <si>
    <t xml:space="preserve">                 หากมีเศษตั้งแต่ 10 คนขึ้นไป ให้เพิ่มอีก 1 ห้อง</t>
  </si>
  <si>
    <t xml:space="preserve">              -  การคิดจำนวนครูให้ปัดเศษตามหลักคณิตศาสตร์  (0.5ขึ้นไปปัดเป็น 1 , ไม่ถึง 0.5 ปัดทิ้ง)</t>
  </si>
  <si>
    <t>แบบ 4  โรงเรียนประถมศึกษาที่มีนักเรียน 121 คนขึ้นไป และจัดการเรียนการสอน อ.1-ม.3/ม.6 หรือ ป.1-ม.3/ม.6</t>
  </si>
  <si>
    <t xml:space="preserve">      ครูสอน รวม   =   (ห้องอนุบาล x 30 + นร.อนุบาล) +  (ห้องประถม x 40 + นร.ประถม) + (ห้องมัธยม x 2)</t>
  </si>
  <si>
    <t xml:space="preserve">                                      50</t>
  </si>
  <si>
    <t xml:space="preserve">                               50</t>
  </si>
  <si>
    <t>แบบ 5 โรงเรียนมัธยมศึกษา (ปกติ)</t>
  </si>
  <si>
    <t>อัตราส่วน (มัธยม)      ครู : นักเรียน               =     1  : 20</t>
  </si>
  <si>
    <t xml:space="preserve">                 จำนวนนักเรียน   :   ห้อง            =    40  : 1</t>
  </si>
  <si>
    <t>จำนวนครูปฏิบัติการสอน     =      จำนวนห้องเรียน x (จำนวนนักเรียน : ห้อง)</t>
  </si>
  <si>
    <t xml:space="preserve">                                               จำนวนครู : นักเรียน </t>
  </si>
  <si>
    <t xml:space="preserve">           ครูสอนรวม             =     จำนวนห้องเรียน x  2</t>
  </si>
  <si>
    <t xml:space="preserve">               -  การคิดจำนวนครูให้ปัดเศษตามหลักคณิตศาสตร์  (0.5ขึ้นไปปัดเป็น 1 , ไม่ถึง 0.5 ปัดทิ้ง)</t>
  </si>
  <si>
    <t>แบบ 6 โรงเรียนมัธยมศึกษาในโครงการพิเศษต่าง ๆ (กรณีที่มีนักเรียนประจำบางส่วน หรือ นักเรียนประจำทั้งหมด)</t>
  </si>
  <si>
    <t>อัตราส่วน          ครู : นักเรียนประจำ                   =     1  : 12</t>
  </si>
  <si>
    <t xml:space="preserve">                        ครู : นักเรียนไป-กลับ                  =     1  : 20</t>
  </si>
  <si>
    <t xml:space="preserve">                        จำนวนนักเรียน   :   ห้อง             =    40  : 1</t>
  </si>
  <si>
    <t>การคำนวณห้องเรียน</t>
  </si>
  <si>
    <t xml:space="preserve">    -  ห้องเรียนของ นร.ทั้งหมด   =   จำนวน นร.รายชั้น ÷  40 (นร.: ห้อง)   เศษ 10 คนขึ้น (0.25) ไปปัดเป็น 1 ห้องเรียน</t>
  </si>
  <si>
    <t xml:space="preserve">    -  ห้องเรียนของ นร.ประจำ    =   จำนวน นร.ประจำรายชั้น ÷  40 (นร.: ห้อง)   เศษ 10 คนขึ้น (0.25) ไปปัดเป็น 1 ห้องเรียน</t>
  </si>
  <si>
    <t xml:space="preserve">    -  ห้องเรียนของ นร.ไป-กลับ    =   จำนวนห้องเรียนทั้งหมด - ห้องเรียนนักเรียนประจำ </t>
  </si>
  <si>
    <t>การคำนวณครู</t>
  </si>
  <si>
    <t xml:space="preserve">   -  จำนวนครูรวม นร.ประจำ     =      จำนวนห้องเรียน นร.ประจำ x (จำนวนนักเรียน : ห้อง)           </t>
  </si>
  <si>
    <t xml:space="preserve">       หรือ       จำนวนห้องเรียน X  40</t>
  </si>
  <si>
    <t xml:space="preserve">                                                                      จำนวนครู : นักเรียน </t>
  </si>
  <si>
    <t xml:space="preserve">   -  จำนวนครูรวม นร.ไป-กลับ    =      จำนวนห้องเรียน นร.ไป-กลับ x (จำนวนนักเรียน : ห้อง)    </t>
  </si>
  <si>
    <t xml:space="preserve">       หรือ       จำนวนห้องเรียน X  2</t>
  </si>
  <si>
    <t>จำนวนครูรวม                       =      จำนวนครูรวม นร.ประจำ  +  จำนวนครูรวม นร.ไป-กลับ</t>
  </si>
  <si>
    <t>จำนวนครูปฏิบัติการสอน        =      จำนวนครูรวม   - จำนวนครูสายบริหาร</t>
  </si>
  <si>
    <t xml:space="preserve">    -    1 - 2    ห้องเรียน                      มีผู้บริหารได้  1  ตำแหน่ง</t>
  </si>
  <si>
    <t xml:space="preserve">    -    3 - 6   ห้องเรียน                       มีผู้บริหารได้  1  ตำแหน่ง    มีผู้ช่วยได้   1  ตำแหน่ง</t>
  </si>
  <si>
    <t xml:space="preserve">    -    7 - 14  ห้องเรียน                      มีผู้บริหารได้  1  ตำแหน่ง    มีผู้ช่วยได้   2  ตำแหน่ง</t>
  </si>
  <si>
    <t xml:space="preserve">    -   15 - 23  ห้องเรียน                     มีผู้บริหารได้  1  ตำแหน่ง    มีผู้ช่วยได้   3  ตำแหน่ง</t>
  </si>
  <si>
    <t xml:space="preserve">    -    24  ห้องเรียนขึ้นไป                  มีผู้บริหารได้  1  ตำแหน่ง    มีผู้ช่วยได้   4  ตำแหน่ง</t>
  </si>
  <si>
    <t>แบบ 7  การคำนวณอัตรากำลังข้าราชการครูโรงเรียนศึกษาพิเศษ  จำแนกตามประเภทความพิการ</t>
  </si>
  <si>
    <t xml:space="preserve"> -  ประเภท หูหนวก ตาบอด พิการแขนขา</t>
  </si>
  <si>
    <t>อัตราส่วน     นักเรียน  :  ห้อง          =       10  : 1</t>
  </si>
  <si>
    <t xml:space="preserve">                      นักเรียน  :  ครู            =         5  : 1</t>
  </si>
  <si>
    <t xml:space="preserve"> -  ประเภท ปัญญาอ่อน พิการซ้อน</t>
  </si>
  <si>
    <t>อัตราส่วน     นักเรียน  :  ห้อง          =        8  : 1</t>
  </si>
  <si>
    <t xml:space="preserve">                      นักเรียน  :  ครู            =        4  : 1</t>
  </si>
  <si>
    <t xml:space="preserve"> -  ประเภท ออทิสติกส์</t>
  </si>
  <si>
    <t>อัตราส่วน     นักเรียน  :  ห้อง          =        6  : 1</t>
  </si>
  <si>
    <t xml:space="preserve">                      นักเรียน  :  ครู            =        3  : 1</t>
  </si>
  <si>
    <t xml:space="preserve">   -  จำนวนครูรวม     =      จำนวนห้องเรียน x  (จำนวนนักเรียน : ห้อง) </t>
  </si>
  <si>
    <t xml:space="preserve">                                    จำนวนนักเรียน : ครู </t>
  </si>
  <si>
    <t xml:space="preserve">     ครูรวม            =     จำนวนห้องเรียน x  2</t>
  </si>
  <si>
    <t>จำนวนครูปฏิบัติการสอน   =  จำนวนครูรวม - จำนวนบุคลากรสายบริหาร</t>
  </si>
  <si>
    <t xml:space="preserve">             1 - 5    ห้องเรียน         มีผู้บริหารได้  1 คน</t>
  </si>
  <si>
    <t xml:space="preserve">             6 - 13  ห้องเรียน         มีผู้บริหารได้  1 คน  มีผู้ช่วยผู้บริหารได้  1  คน</t>
  </si>
  <si>
    <t xml:space="preserve">           14 - 21  ห้องเรียน        มีผู้บริหารได้  1 คน  มีผู้ช่วยผู้บริหารได้  2  คน</t>
  </si>
  <si>
    <t xml:space="preserve">           22 - 29  ห้องเรียน        มีผู้บริหารได้  1 คน  มีผู้ช่วยผู้บริหารได้  3  คน</t>
  </si>
  <si>
    <t xml:space="preserve">           30 ห้องเรียนขึ้นไป       มีผู้บริหารได้  1 คน  มีผู้ช่วยผู้บริหารได้  4  คน</t>
  </si>
  <si>
    <r>
      <t>หมายเหตุ</t>
    </r>
    <r>
      <rPr>
        <sz val="14"/>
        <rFont val="Cordia New"/>
        <family val="2"/>
        <charset val="222"/>
      </rPr>
      <t xml:space="preserve">   การคิดจำนวนครูให้ปัดเศษตามหลักคณิตศาสตร์  (0.5ขึ้นไปปัดเป็น 1 , ไม่ถึง 0.5 ปัดทิ้ง)</t>
    </r>
  </si>
  <si>
    <t>แบบ 8  การคำนวณอัตรากำลังข้าราชการครูโรงเรียนศึกษาสงเคราะห์</t>
  </si>
  <si>
    <t>อัตราส่วน     ครู : นักเรียน                          =       1  : 12</t>
  </si>
  <si>
    <t xml:space="preserve">                 จำนวนนักเรียน   :   ห้อง            =     35  : 1</t>
  </si>
  <si>
    <t>จำนวนครูรวม               =         จำนวนห้องเรียน x (จำนวนนักเรียน : ห้อง)</t>
  </si>
  <si>
    <t xml:space="preserve">         ครูรวม               =          จำนวนห้องเรียน   x   35</t>
  </si>
  <si>
    <t xml:space="preserve">             1 - 2 ห้องเรียน         มีผู้บริหารได้  1 คน</t>
  </si>
  <si>
    <t xml:space="preserve">             3 - 6 ห้องเรียน         มีผู้บริหารได้  1 คน  มีผู้ช่วยผู้บริหารได้  1  คน</t>
  </si>
  <si>
    <t xml:space="preserve">             7 - 14 ห้องเรียน       มีผู้บริหารได้  1 คน  มีผู้ช่วยผู้บริหารได้  2 คน</t>
  </si>
  <si>
    <t xml:space="preserve">            15 - 23 ห้องเรียน      มีผู้บริหารได้  1 คน  มีผู้ช่วยผู้บริหารได้  3  คน</t>
  </si>
  <si>
    <t xml:space="preserve">            24 ห้องเรียนขึ้นไป     มีผู้บริหารได้  1 คน  มีผู้ช่วยผู้บริหารได้  4  คน</t>
  </si>
  <si>
    <r>
      <t>หมายเหตุ</t>
    </r>
    <r>
      <rPr>
        <sz val="14"/>
        <rFont val="Cordia New"/>
        <family val="2"/>
        <charset val="222"/>
      </rPr>
      <t xml:space="preserve">   ในการคำนวณตามสูตรหากมีเศษตั้งแต่  0.5 ขึ้นไปให้ปัดเป็น 1</t>
    </r>
  </si>
  <si>
    <t xml:space="preserve">         การคิดจำนวนครูให้ปัดเศษตามหลักคณิตศาสตร์  (0.5ขึ้นไปปัดเป็น 1 , ไม่ถึง 0.5 ปัดทิ้ง)</t>
  </si>
  <si>
    <t>ข้อมูล กผอ./สพร./สพฐ.</t>
  </si>
  <si>
    <t xml:space="preserve">              </t>
  </si>
  <si>
    <t>ตารางแสดงเกณฑ์มาตรฐานวิชาเอกที่กำหนดให้มีในสถานศึกษาระดับประถมศึกษา สังกัดสำนักงานคณะกรรมการการศึกษาขั้นพื้นฐาน</t>
  </si>
  <si>
    <t>จำนวนนักเรียน</t>
  </si>
  <si>
    <t>จำนวนครู
ตามเกณฑ์ ก.ค.ศ.</t>
  </si>
  <si>
    <t>สาขาวิชาเอกของครูผู้สอน ตามที่ สพฐ.กำหนด (อัตราที่)</t>
  </si>
  <si>
    <t xml:space="preserve">7 - 8 ขึ้นไป
</t>
  </si>
  <si>
    <t>&lt; 20    คน</t>
  </si>
  <si>
    <t>ประถม</t>
  </si>
  <si>
    <t>21 – 40 คน</t>
  </si>
  <si>
    <t>ปฐมวัย</t>
  </si>
  <si>
    <t>ไทย</t>
  </si>
  <si>
    <t>41 – 60 คน</t>
  </si>
  <si>
    <t>คณิต</t>
  </si>
  <si>
    <t xml:space="preserve"> </t>
  </si>
  <si>
    <t>61 – 80 คน</t>
  </si>
  <si>
    <t>อังกฤษ</t>
  </si>
  <si>
    <t>81 – 100 คน</t>
  </si>
  <si>
    <t>สังคม</t>
  </si>
  <si>
    <t>101 – 120 คน</t>
  </si>
  <si>
    <t>วิทยาศาสตร์</t>
  </si>
  <si>
    <t>นักเรียนรวม 121  ขึ้นไป</t>
  </si>
  <si>
    <t>ก่อนประถม - ป.6</t>
  </si>
  <si>
    <t>คำนวณตามเกณฑ์ ก.ค.ศ.</t>
  </si>
  <si>
    <t>เพิ่มเติม</t>
  </si>
  <si>
    <t>ขยายโอกาส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</si>
  <si>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1. สาขาวิชาเอกของอัตราที่ 2  (ปฐมวัย) หากจำนวนนักเรียนระดับปฐมวัยไม่ถึง 10 คน ให้กำหนดสาขาวิชาเอกในลำดับถัดไปตามตารางนี้ มากำหนดเป็นสาขาวิชาเอก</t>
    </r>
  </si>
  <si>
    <t xml:space="preserve">                (ยกเว้นสถานศึกษาที่จัดรวมชั้น ตามหลักเกณฑ์ที่ ก.ค.ศ. กำหนด หากรวมชั้นแล้ว จำนวนนักเรียนไม่ถึง 10 คน ก็สามารถกำหนดสาขาวิชาเอกปฐมวัยได้)</t>
  </si>
  <si>
    <t xml:space="preserve">            2. สาขาวิชาเอกเพิ่มเติม สามารถกำหนดตามกรอบโครงสร้างเวลาเรียน ตามหลักสูตรแกนกลางฯ และหลักสูตรสถานศึกษา  เช่น พลศึกษา, ศิลปะ, ดนตรี เป็นต้น</t>
  </si>
  <si>
    <t xml:space="preserve">               โดยจะต้องกำหนดจำนวนสาขาวิชาเอกให้เท่ากับจำนวนครูตามเกณฑ์ ก.ค.ศ.กำหนด</t>
  </si>
  <si>
    <t>ลำดับ</t>
  </si>
  <si>
    <t>ชื่อสถานศึกษา</t>
  </si>
  <si>
    <t>ตำบล</t>
  </si>
  <si>
    <t>อำเภอ/
กิ่งอำเภอ</t>
  </si>
  <si>
    <t>จังหวัด</t>
  </si>
  <si>
    <t>จำนวนครู</t>
  </si>
  <si>
    <t>จำนวนครู
- ขาด, +เกิน</t>
  </si>
  <si>
    <t xml:space="preserve"> -ขาด,
+เกิน
ร้อยละ</t>
  </si>
  <si>
    <t>ครูไปช่วยราชการ</t>
  </si>
  <si>
    <t>ครูมาช่วยราชการ</t>
  </si>
  <si>
    <t>พรก.
(ผู้สอน)</t>
  </si>
  <si>
    <t>ลูกจ้าง
(ผู้สอน)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</si>
  <si>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</si>
  <si>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</si>
  <si>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</si>
  <si>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</si>
  <si>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</si>
  <si>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</si>
  <si>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</si>
  <si>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</si>
  <si>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</si>
  <si>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</si>
  <si>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</si>
  <si>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</si>
  <si>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</si>
  <si>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</si>
  <si>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</t>
  </si>
  <si>
    <t>ตาม จ.18</t>
  </si>
  <si>
    <t>ตามเกณฑ์ ก.ค.ศ.</t>
  </si>
  <si>
    <t>นร.</t>
  </si>
  <si>
    <t>ห้อง</t>
  </si>
  <si>
    <t>ครู</t>
  </si>
  <si>
    <t>จำนวน</t>
  </si>
  <si>
    <t xml:space="preserve"> - ขาด/+เกิน</t>
  </si>
  <si>
    <t>ร้อยละ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</si>
  <si>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</si>
  <si>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</si>
  <si>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</si>
  <si>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</si>
  <si>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</si>
  <si>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</si>
  <si>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</si>
  <si>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</si>
  <si>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</si>
  <si>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</si>
  <si>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</si>
  <si>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</si>
  <si>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</si>
  <si>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</si>
  <si>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</si>
  <si>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</si>
  <si>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</si>
  <si>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</si>
  <si>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</si>
  <si>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</si>
  <si>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(25)</t>
  </si>
  <si>
    <t>(26)</t>
  </si>
  <si>
    <t>โรงเรียน</t>
  </si>
  <si>
    <t>คำชี้แจง</t>
  </si>
  <si>
    <t>ผู้บริหาร</t>
  </si>
  <si>
    <t>ประถมศึกษา</t>
  </si>
  <si>
    <t>ภาษาไทย</t>
  </si>
  <si>
    <t>คณิตศาสตร์</t>
  </si>
  <si>
    <t>วิทยาศาสตร์ทั่วไป</t>
  </si>
  <si>
    <t>เคมี</t>
  </si>
  <si>
    <t>ชีววิทยา</t>
  </si>
  <si>
    <t>ฟิสิกส์</t>
  </si>
  <si>
    <t>สังคมศึกษา</t>
  </si>
  <si>
    <t>สุขศึกษา</t>
  </si>
  <si>
    <t>พลศึกษา</t>
  </si>
  <si>
    <t>ศิลปศึกษา</t>
  </si>
  <si>
    <t>ทัศนศิลป์</t>
  </si>
  <si>
    <t>ดนตรีศึกษา</t>
  </si>
  <si>
    <t>ดนตรีสากล</t>
  </si>
  <si>
    <t>ดนตรีไทย</t>
  </si>
  <si>
    <t>ดุริยางคศิลป์</t>
  </si>
  <si>
    <t>นาฏศิลป์</t>
  </si>
  <si>
    <t>คอมพิวเตอร์</t>
  </si>
  <si>
    <t>เกษตรกรรม</t>
  </si>
  <si>
    <t>คหกรรมศาสตร์</t>
  </si>
  <si>
    <t>อุตสาหกรรมศิลป์</t>
  </si>
  <si>
    <t>ภาษาอังกฤษ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</si>
  <si>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</si>
  <si>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</si>
  <si>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</si>
  <si>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</si>
  <si>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</si>
  <si>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</si>
  <si>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</si>
  <si>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ภาษามลายู</t>
  </si>
  <si>
    <t>ภาษาเมียนมาร์</t>
  </si>
  <si>
    <t>ภาษาเวียดนาม</t>
  </si>
  <si>
    <t>ภาษาเขมร</t>
  </si>
  <si>
    <t>การศึกษาพิเศษ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</si>
  <si>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</si>
  <si>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</si>
  <si>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</si>
  <si>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</si>
  <si>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โสตทัศนศึกษา</t>
  </si>
  <si>
    <t>เทคโนโลยีทางการศึกษา</t>
  </si>
  <si>
    <t>อื่น ๆ</t>
  </si>
  <si>
    <t>ตำแหน่งว่าง</t>
  </si>
  <si>
    <t>รวมทั้งสิ้น</t>
  </si>
  <si>
    <t>ผอ.สถานศึกษา</t>
  </si>
  <si>
    <t>รอง ผอ.สถานศึกษา</t>
  </si>
  <si>
    <t>สูตรตรวจการกระจายครู</t>
  </si>
  <si>
    <t>ประเภท
โรงเรียน</t>
  </si>
  <si>
    <t>ปริมาณงาน</t>
  </si>
  <si>
    <t>สรุปอัตรากำลังในภาพรวม</t>
  </si>
  <si>
    <t>ขาดเกณฑ์
(โรง)</t>
  </si>
  <si>
    <t>เกินเกณฑ์
(โรง)</t>
  </si>
  <si>
    <t>พอดีเกณฑ์
(โรง)</t>
  </si>
  <si>
    <t>รวม
(โรง)</t>
  </si>
  <si>
    <t>ส</t>
  </si>
  <si>
    <t>ก</t>
  </si>
  <si>
    <t>น</t>
  </si>
  <si>
    <t>ช</t>
  </si>
  <si>
    <t>พ</t>
  </si>
  <si>
    <t>ภ</t>
  </si>
  <si>
    <t>บ</t>
  </si>
  <si>
    <t>ป</t>
  </si>
  <si>
    <t>ตรวจสอบ</t>
  </si>
  <si>
    <t>จำนวนเกษียณ</t>
  </si>
  <si>
    <t>check</t>
  </si>
  <si>
    <t>ผู้สอน</t>
  </si>
  <si>
    <t>แบบแสดงจำนวนข้าราชการครูตาม จ.18   จำแนกตามสาขาวิชาที่สอน ปีงบประมาณ พ.ศ. 2561</t>
  </si>
  <si>
    <t>จำนวนข้าราชการครูตาม จ.18   จำแนกตามสาขาวิชาที่สอน</t>
  </si>
  <si>
    <t>สรุปความต้องการครู</t>
  </si>
  <si>
    <t>สำนักงานเขตพื้นที่
การศึกษา</t>
  </si>
  <si>
    <t>กษ.</t>
  </si>
  <si>
    <t>ทดแทน</t>
  </si>
  <si>
    <t>คำอธิบาย</t>
  </si>
  <si>
    <t>ตารางนี้ไม่ต้องกรอก เนื่องจากผูกสูตรไว้ให้แล้ว</t>
  </si>
  <si>
    <t xml:space="preserve">ประเภทสถานศึกษา </t>
  </si>
  <si>
    <t>ระยะทาง
ร.ร. ถึงสพท.</t>
  </si>
  <si>
    <t>พื้นที่ตั้ง</t>
  </si>
  <si>
    <t>ร.ร. ที่มี
ลักษณะพิเศษ</t>
  </si>
  <si>
    <t>จำนวนโรงเรียน
ตามรหัสที่ตั้ง</t>
  </si>
  <si>
    <t>จำนวนโรงเรียน
ที่มีลักษณะพิเศษ</t>
  </si>
  <si>
    <t>ร</t>
  </si>
  <si>
    <t>ส่งพร้อมหนังสือ สำนักงานเขตพื้นที่การศึกษา..............................................เขต .........  ที่ ศธ .......................  ลงวันที่ ……………</t>
  </si>
  <si>
    <t>ตารางแสดงเกณฑ์มาตรฐานวิชาเอกที่กำหนดให้มีในสถานศึกษาระดับมัธยมศึกษา สังกัดสำนักงานคณะกรรมการการศึกษาขั้นพื้นฐาน</t>
  </si>
  <si>
    <t xml:space="preserve">จำนวนครูผู้สอนและสาขาวิชาเอก ตามที่ สพฐ. กำหนด </t>
  </si>
  <si>
    <t>จำนวนครูผู้สอน</t>
  </si>
  <si>
    <t>ม.ต้น (วิทยาศาสตร์)</t>
  </si>
  <si>
    <t>ศิลปศึกษา/</t>
  </si>
  <si>
    <t>การงานอาชีพ/เทคโนโลยี</t>
  </si>
  <si>
    <t>ม.ปลาย (วิทย์ทั่วไป, ฟิสิกส์,</t>
  </si>
  <si>
    <t>พลศึกษา/สุขศึกษา</t>
  </si>
  <si>
    <t>ดนตรี/ นาฎศิลป์</t>
  </si>
  <si>
    <t>(คอมพิวเตอร์, คหกรรม</t>
  </si>
  <si>
    <t>วิชาเอกเพิ่มเติม</t>
  </si>
  <si>
    <t>(อัตรา)</t>
  </si>
  <si>
    <t xml:space="preserve"> เคมี, ชีววิทยา)</t>
  </si>
  <si>
    <t>เกษตรกรรม,อุตสาหกรรม)</t>
  </si>
  <si>
    <t>หมายเหตุ</t>
  </si>
  <si>
    <t xml:space="preserve">  - วิชาเอกเพิ่มเติมให้สถานศึกษากำหนดวิชาเอกตามกรอบโครงสร้างเวลาเรียนตามหลักสูตรแกนกลางการศึกษาขั้นพื้นฐานและหลักสูตรสถานศึกษา </t>
  </si>
  <si>
    <t xml:space="preserve">  - การกำหนดจำนวนครูผู้สอนตามมาตรฐานวิชาเอกในสถานศึกษา  ให้กำหนดจำนวนตามเกณฑ์ที่ ก.ค.ศ. กำหนด</t>
  </si>
  <si>
    <t xml:space="preserve">ป </t>
  </si>
  <si>
    <t>ข</t>
  </si>
  <si>
    <t>ม</t>
  </si>
  <si>
    <t>ลูกจ้าง ตามวิชาที่สอน</t>
  </si>
  <si>
    <t>พรก. ตามวิชาที่สอน</t>
  </si>
  <si>
    <t>ครู ตามวิชาที่สอน</t>
  </si>
  <si>
    <t>ตรูเกษียณ ตามวิชาเอก</t>
  </si>
  <si>
    <t>ครู จ.18 ตามวิชาเอก</t>
  </si>
  <si>
    <t>(23)</t>
  </si>
  <si>
    <t>(24)</t>
  </si>
  <si>
    <t>(27)</t>
  </si>
  <si>
    <t>(28)</t>
  </si>
  <si>
    <t>(29)</t>
  </si>
  <si>
    <t>สำนักงานเขตพื้นที่การศึกษา.............................เขต..........</t>
  </si>
  <si>
    <t xml:space="preserve">    หากจำนวนสถานศึกษามากกว่าแถวที่กำหนด ให้แทรกแถวจนครบตามจำนวนสถานศึกษา</t>
  </si>
  <si>
    <t>1. เรียงลำดับโรงเรียนตาม ชีท ปริมาณงาน</t>
  </si>
  <si>
    <t>จำนวนข้าราชการครู ตาม จ 18  (รวมตำแหน่งว่าง) จำแนกตามสาขาวิชาเอก</t>
  </si>
  <si>
    <r>
      <t xml:space="preserve">3. ช่องรวมทั้งสิ้น เป็นช่องประมวลผลระดับเขตพื้นที่การศึกษา </t>
    </r>
    <r>
      <rPr>
        <b/>
        <sz val="20"/>
        <color rgb="FFFF0000"/>
        <rFont val="TH SarabunPSK"/>
        <family val="2"/>
      </rPr>
      <t>(ได้ผูกสูตรไว้แล้ว ห้ามแก้ไข)</t>
    </r>
  </si>
  <si>
    <t>แบบแสดงจำนวนข้าราชการครูตาม จ.18 ที่มีคนครอง จำแนกตามสาขาวิชาเอก ปีงบประมาณ พ.ศ. 2561</t>
  </si>
  <si>
    <t>จำนวนข้าราชการครู ตาม จ 18  ที่มีคนครอง จำแนกตามสาขาวิชาเอก</t>
  </si>
  <si>
    <t xml:space="preserve">   มาวางโดยการวางแบบพิเศษ &gt; วางค่า</t>
  </si>
  <si>
    <r>
      <t xml:space="preserve">3. ช่องรวมทั้งสิ้น เป็นช่องประมวลผลระดับเขตพื้นที่การศึกษา </t>
    </r>
    <r>
      <rPr>
        <b/>
        <sz val="18"/>
        <color rgb="FFFF0000"/>
        <rFont val="TH SarabunPSK"/>
        <family val="2"/>
      </rPr>
      <t>(ได้ผูกสูตรไว้แล้ว ห้ามแก้ไข)</t>
    </r>
  </si>
  <si>
    <t>แบบแสดงจำนวนอัตราว่างที่ส่งคืน สพฐ.  ปีงบประมาณ พ.ศ. 2561</t>
  </si>
  <si>
    <t>(11)</t>
  </si>
  <si>
    <t>ปริมาณงานของสถานศึกษา (12)</t>
  </si>
  <si>
    <t>(30)</t>
  </si>
  <si>
    <t>ขาดเกณฑ์
(อัตรา)</t>
  </si>
  <si>
    <t>เกินเกณฑ์
(อัตรา)</t>
  </si>
  <si>
    <r>
      <t xml:space="preserve">2.ให้คัดลอกข้อมูล จากแบบโรงเรียน &gt; </t>
    </r>
    <r>
      <rPr>
        <b/>
        <sz val="18"/>
        <color rgb="FFFF0000"/>
        <rFont val="TH SarabunPSK"/>
        <family val="2"/>
      </rPr>
      <t>ชีท ครูตาม จ.18</t>
    </r>
    <r>
      <rPr>
        <b/>
        <sz val="18"/>
        <rFont val="TH SarabunPSK"/>
        <family val="2"/>
      </rPr>
      <t xml:space="preserve">  &gt; แถวที่ 14 ตำแหน่งว่างจากการเกษียณ (เกลี่ยคืน สพฐ.) </t>
    </r>
    <r>
      <rPr>
        <b/>
        <sz val="18"/>
        <color rgb="FFFF0000"/>
        <rFont val="TH SarabunPSK"/>
        <family val="2"/>
      </rPr>
      <t xml:space="preserve"> คอลัมภ์ AU  </t>
    </r>
    <r>
      <rPr>
        <b/>
        <sz val="18"/>
        <rFont val="TH SarabunPSK"/>
        <family val="2"/>
      </rPr>
      <t xml:space="preserve"> 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</si>
  <si>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16 (ครูปฏิบัติงานจริง ตามวิชาที่สอน) </t>
    </r>
    <r>
      <rPr>
        <b/>
        <sz val="20"/>
        <color rgb="FFFF0000"/>
        <rFont val="TH SarabunPSK"/>
        <family val="2"/>
      </rPr>
      <t xml:space="preserve"> คอลัมภ์ B - AU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</si>
  <si>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11 (ตำแหน่งมีคนครอง ) </t>
    </r>
    <r>
      <rPr>
        <b/>
        <sz val="20"/>
        <color rgb="FFFF0000"/>
        <rFont val="TH SarabunPSK"/>
        <family val="2"/>
      </rPr>
      <t xml:space="preserve"> คอลัมภ์ B - AU  </t>
    </r>
    <r>
      <rPr>
        <b/>
        <sz val="20"/>
        <rFont val="TH SarabunPSK"/>
        <family val="2"/>
      </rPr>
      <t xml:space="preserve"> มาวางที่ </t>
    </r>
    <r>
      <rPr>
        <b/>
        <sz val="20"/>
        <color rgb="FFFF0000"/>
        <rFont val="TH SarabunPSK"/>
        <family val="2"/>
      </rPr>
      <t>คอลัมภ์ C</t>
    </r>
    <r>
      <rPr>
        <b/>
        <sz val="20"/>
        <rFont val="TH SarabunPSK"/>
        <family val="2"/>
      </rPr>
      <t xml:space="preserve"> โดยวางแบบพิเศษ &gt; วางค่า</t>
    </r>
  </si>
  <si>
    <t>ผอ.</t>
  </si>
  <si>
    <t>รอง</t>
  </si>
  <si>
    <t>(31)</t>
  </si>
  <si>
    <t>(32)</t>
  </si>
  <si>
    <t>(33)</t>
  </si>
  <si>
    <t>ชื่อ-สกุล ผู้รายงานข้อมูล</t>
  </si>
  <si>
    <t>โทรศัพท์.............................</t>
  </si>
  <si>
    <t>ตำแหน่ง</t>
  </si>
  <si>
    <t>E-mail ..............................</t>
  </si>
  <si>
    <t>ไปช่วยราชการ</t>
  </si>
  <si>
    <t>สังกัด</t>
  </si>
  <si>
    <t>รหัสถานศึกษา</t>
  </si>
  <si>
    <t>( DMC 8 หลัก )</t>
  </si>
  <si>
    <t>แบบแสดงที่ตั้งและปริมาณงานของสถานศึกษาประกอบการวางแผนอัตรากำลังครูของสถานศึกษา สังกัดสำนักงานคณะกรรมการการศึกษาขั้นพื้นฐาน ปีงบประมาณ พ.ศ. 2563</t>
  </si>
  <si>
    <t>แบบแสดงจำนวนข้าราชการครูตาม จ.18   (รวมตำแหน่งว่าง) จำแนกตามสาขาวิชาเอก ปีงบประมาณ พ.ศ. 2563</t>
  </si>
  <si>
    <t>แบบแสดงจำนวนข้าราชการครูที่เกษียณอายุราชการ ปีงบประมาณ พ.ศ. 2563 จำแนกตามสาขาวิชาเอก</t>
  </si>
  <si>
    <t>3จำนวนลูกจ้างชั่วคราว   จำแนกตามสาขาวิชาที่สอน ปีงบประมาณ พ.ศ. 2563</t>
  </si>
  <si>
    <t>แบบแสดงจำนวนพนักงานราชการ   จำแนกตามสาขาวิชาที่สอน ปีงบประมาณ พ.ศ. 2563</t>
  </si>
  <si>
    <t>แบบสรุปปริมาณงานของสถานศึกษา สังกัดสำนักงานคณะกรรมการการศึกษาขั้นพื้นฐาน ปีงบประมาณ พ.ศ.2563</t>
  </si>
  <si>
    <t>แบบแสดงจำนวนผู้เกษียณ ปี 2563  และความต้องการทดแทนผู้เกษียณ  จำแนกตามสาขาวิชาเอก</t>
  </si>
  <si>
    <t>จำนวนผู้เกษียณ ปี 2563 และความต้องการทดแทนผู้เกษียณ</t>
  </si>
  <si>
    <t>(34)</t>
  </si>
  <si>
    <t>(35)</t>
  </si>
  <si>
    <t>(36)</t>
  </si>
  <si>
    <t>(37)</t>
  </si>
  <si>
    <t>(38)</t>
  </si>
  <si>
    <t>ผบ.</t>
  </si>
  <si>
    <t>(39)</t>
  </si>
  <si>
    <t>(40)</t>
  </si>
  <si>
    <t>(41)</t>
  </si>
  <si>
    <t>(42)</t>
  </si>
  <si>
    <t>(43)</t>
  </si>
  <si>
    <t>(44)</t>
  </si>
  <si>
    <t>(45)</t>
  </si>
  <si>
    <t>(46)</t>
  </si>
  <si>
    <t>สภาพอัตรากำลัง
หลังเกษียณ 63 (1 ต.ค.63)</t>
  </si>
  <si>
    <t>เกษียณปี 63
(บร.+ครู)</t>
  </si>
  <si>
    <t xml:space="preserve">    ตั้งแต่คอมลัม L ถึง คอลัมภ์ BO เป็นช่องรวมระดับเขตพื้นที่ (ได้ผูกสูตรไว้แล้ว ห้ามแก้ไข)</t>
  </si>
  <si>
    <t xml:space="preserve">แบบแสดงจำนวนข้าราชการครูที่เกษียณอายุราชการ ปีงบประมาณ พ.ศ. 2563 จำแนกตามสาขาวิชาเอก </t>
  </si>
  <si>
    <t>แบบแสดงความต้องการทดแทนอัตรากำลังครูที่เกษียณอายุราชการ ปีงบประมาณ พ.ศ. 2563 จำแนกตามสาขาวิชาเอก</t>
  </si>
  <si>
    <t>แบบแสดงจำนวนลูกจ้างชั่วคราว   จำแนกตามสาขาวิชาที่สอน ปีงบประมาณ พ.ศ. 2563</t>
  </si>
  <si>
    <t>เกษียณ
ปี 63
(บร.+ครู)</t>
  </si>
  <si>
    <t>สภาพอัตรากำลัง 
ณ วันที่ 1 ต.ค. 2563</t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</si>
  <si>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12 "ผู้เกษียณ ปี 2563 (จบ)" </t>
    </r>
    <r>
      <rPr>
        <b/>
        <sz val="20"/>
        <color rgb="FFFF0000"/>
        <rFont val="TH SarabunPSK"/>
        <family val="2"/>
      </rPr>
      <t xml:space="preserve"> คอลัมภ์ B - AW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</si>
  <si>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17 "ผู้เกษียณ ปี 2563 (สอน)"</t>
    </r>
    <r>
      <rPr>
        <b/>
        <sz val="20"/>
        <color rgb="FFFF0000"/>
        <rFont val="TH SarabunPSK"/>
        <family val="2"/>
      </rPr>
      <t xml:space="preserve"> คอลัมภ์ B - AW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</si>
  <si>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21 "พรก.ตามวิชาที่สอน" </t>
    </r>
    <r>
      <rPr>
        <b/>
        <sz val="20"/>
        <color rgb="FFFF0000"/>
        <rFont val="TH SarabunPSK"/>
        <family val="2"/>
      </rPr>
      <t xml:space="preserve"> คอลัมภ์ B - AX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</si>
  <si>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22 "ลูกจ้างตามวิชาที่สอน" </t>
    </r>
    <r>
      <rPr>
        <b/>
        <sz val="20"/>
        <color rgb="FFFF0000"/>
        <rFont val="TH SarabunPSK"/>
        <family val="2"/>
      </rPr>
      <t xml:space="preserve"> คอลัมภ์ B - AX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</si>
  <si>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t>รพ.</t>
  </si>
  <si>
    <t>ตำแหน่งว่างที่เกลี่ยหรือส่งคืนให้สพฐ. และ สพฐ. ยังไม่มีคำสั่งตัดโอนตำแหน่งฯ</t>
  </si>
  <si>
    <t>4. ระบุตัวเลขลำดับในช่อง  A 10 ตั้งแต่ลำดับที่ 1 ถึงลำดับสุดท้าย</t>
  </si>
  <si>
    <t>5. ช่องรวมทั้งสิ้น (คอลัมภ์ D แถวสุดท้าย) ให้ระบุจำนวนโรงเรียนในสังกัดทั้งหมดว่ามีกี่โรงเรียน</t>
  </si>
  <si>
    <r>
      <t xml:space="preserve">1. ตำแหน่งว่างที่เกลี่ยหรือส่งคืนให้สพฐ. และ สพฐ. ยังไม่มีคำสั่งตัดโอนตำแหน่งฯ ในคอลัมภ์ </t>
    </r>
    <r>
      <rPr>
        <b/>
        <sz val="18"/>
        <color rgb="FFFF0000"/>
        <rFont val="TH SarabunPSK"/>
        <family val="2"/>
      </rPr>
      <t xml:space="preserve">BP - BY </t>
    </r>
    <r>
      <rPr>
        <b/>
        <i/>
        <u/>
        <sz val="18"/>
        <rFont val="TH SarabunPSK"/>
        <family val="2"/>
      </rPr>
      <t>ไม่ต้องนับ</t>
    </r>
    <r>
      <rPr>
        <b/>
        <sz val="18"/>
        <rFont val="TH SarabunPSK"/>
        <family val="2"/>
      </rPr>
      <t>รวมในการคิดเกณฑ์อัตรากำลังครู</t>
    </r>
  </si>
  <si>
    <t>รหัสสถานศึกษา
(DMC 8 หลัก)</t>
  </si>
  <si>
    <t>ศ</t>
  </si>
  <si>
    <t>ต.</t>
  </si>
  <si>
    <t xml:space="preserve">ตำแหน่งว่าง ผอ.ร.ร. </t>
  </si>
  <si>
    <t xml:space="preserve">ตำแหน่งว่าง รอง ผอ.ร.ร. </t>
  </si>
  <si>
    <t xml:space="preserve">ตำแหน่งว่าง ครู </t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</si>
  <si>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19 "รวมครูตาม จ. 18 สอน" </t>
    </r>
    <r>
      <rPr>
        <b/>
        <sz val="20"/>
        <color rgb="FFFF0000"/>
        <rFont val="TH SarabunPSK"/>
        <family val="2"/>
      </rPr>
      <t xml:space="preserve">คอลัมภ์ B - AZ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</si>
  <si>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20 "ทดแทนความต้องการ" </t>
    </r>
    <r>
      <rPr>
        <b/>
        <sz val="20"/>
        <color rgb="FFFF0000"/>
        <rFont val="TH SarabunPSK"/>
        <family val="2"/>
      </rPr>
      <t xml:space="preserve"> คอลัมภ์ B - AU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</si>
  <si>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14 "รวมครูตาม จ.18 จบ" </t>
    </r>
    <r>
      <rPr>
        <b/>
        <sz val="20"/>
        <color rgb="FFFF0000"/>
        <rFont val="TH SarabunPSK"/>
        <family val="2"/>
      </rPr>
      <t xml:space="preserve"> คอลัมภ์ B - BA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</si>
  <si>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t>จำนวนครูเกษียณอายุราชการ ปีงบประมาณ พ.ศ. 2563  จำแนกตามสาขาวิชาเอก</t>
  </si>
  <si>
    <t>ความต้องการทดแทนอัตรากำลังครูที่เกษียณอายุราชการ ปีงบประมาณ พ.ศ. 2563 จำแนกตามสาขาวิชาเอก</t>
  </si>
  <si>
    <t>จำนวนพนักงานราชการ   จำแนกตามสาขาวิชาที่สอน ปีงบประมาณ พ.ศ. 2563</t>
  </si>
  <si>
    <t>อนุบาล 3</t>
  </si>
  <si>
    <t>3. ให้เรียงลำดับโรงเรียน ตาม คอลัมภ์ B (รหัส DMC)</t>
  </si>
  <si>
    <r>
      <t xml:space="preserve">2. ให้คัดลอกข้อมูลจากแบบโรงเรียน 20 ก.ค. 63 ชีท </t>
    </r>
    <r>
      <rPr>
        <b/>
        <sz val="18"/>
        <color rgb="FFFF0000"/>
        <rFont val="TH SarabunPSK"/>
        <family val="2"/>
      </rPr>
      <t>"สำหรับเขตพื้นที่"</t>
    </r>
    <r>
      <rPr>
        <b/>
        <sz val="18"/>
        <rFont val="TH SarabunPSK"/>
        <family val="2"/>
      </rPr>
      <t xml:space="preserve"> คอลัมภ์ A  ถึงคอลัมภ์ BY </t>
    </r>
    <r>
      <rPr>
        <b/>
        <sz val="18"/>
        <color rgb="FFFF0000"/>
        <rFont val="TH SarabunPSK"/>
        <family val="2"/>
      </rPr>
      <t xml:space="preserve">มาวางที่คอลัมภ์ A  </t>
    </r>
    <r>
      <rPr>
        <b/>
        <sz val="18"/>
        <rFont val="TH SarabunPSK"/>
        <family val="2"/>
      </rPr>
      <t xml:space="preserve">โดยการวางแบบพิเศษ &gt; วางค่า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</si>
</sst>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\(0\)"/>
  </numFmts>
  <fonts count="40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b/>
      <sz val="14"/>
      <name val="Cordia New"/>
      <family val="2"/>
      <charset val="222"/>
    </font>
    <font>
      <b/>
      <u/>
      <sz val="14"/>
      <name val="Cordia New"/>
      <family val="2"/>
      <charset val="222"/>
    </font>
    <font>
      <sz val="14"/>
      <name val="Cordia New"/>
      <family val="2"/>
      <charset val="222"/>
    </font>
    <font>
      <sz val="14"/>
      <name val="Cordia New"/>
      <family val="2"/>
    </font>
    <font>
      <b/>
      <sz val="14"/>
      <name val="Cordia New"/>
      <family val="2"/>
    </font>
    <font>
      <sz val="10"/>
      <name val="Arial"/>
      <family val="2"/>
    </font>
    <font>
      <b/>
      <u/>
      <sz val="20"/>
      <name val="Cordia New"/>
      <family val="2"/>
      <charset val="222"/>
    </font>
    <font>
      <sz val="16"/>
      <name val="Cordia New"/>
      <family val="2"/>
      <charset val="222"/>
    </font>
    <font>
      <b/>
      <i/>
      <sz val="14"/>
      <name val="Cordia New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i/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6"/>
      <color rgb="FF0000CC"/>
      <name val="TH SarabunPSK"/>
      <family val="2"/>
    </font>
    <font>
      <sz val="16"/>
      <color rgb="FF0000FF"/>
      <name val="TH SarabunPSK"/>
      <family val="2"/>
    </font>
    <font>
      <b/>
      <sz val="16"/>
      <color theme="1"/>
      <name val="TH SarabunPSK"/>
      <family val="2"/>
    </font>
    <font>
      <b/>
      <sz val="20"/>
      <color rgb="FFFF0000"/>
      <name val="TH SarabunPSK"/>
      <family val="2"/>
    </font>
    <font>
      <b/>
      <sz val="28"/>
      <color rgb="FFFF0000"/>
      <name val="TH SarabunPSK"/>
      <family val="2"/>
    </font>
    <font>
      <b/>
      <sz val="36"/>
      <color rgb="FFFF0000"/>
      <name val="TH SarabunPSK"/>
      <family val="2"/>
    </font>
    <font>
      <b/>
      <sz val="14"/>
      <name val="TH SarabunPSK"/>
      <family val="2"/>
    </font>
    <font>
      <b/>
      <sz val="16"/>
      <color theme="3" tint="-0.249977111117893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8"/>
      <color rgb="FFFFFF00"/>
      <name val="TH SarabunPSK"/>
      <family val="2"/>
    </font>
    <font>
      <b/>
      <i/>
      <u/>
      <sz val="18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theme="0"/>
        <bgColor rgb="FFFF99FF"/>
      </patternFill>
    </fill>
    <fill>
      <patternFill patternType="lightGray">
        <fgColor theme="0"/>
        <bgColor rgb="FFFFFF99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7" fillId="0" borderId="0"/>
    <xf numFmtId="0" fontId="5" fillId="0" borderId="0"/>
    <xf numFmtId="0" fontId="20" fillId="0" borderId="0"/>
    <xf numFmtId="0" fontId="1" fillId="0" borderId="0"/>
  </cellStyleXfs>
  <cellXfs count="503">
    <xf numFmtId="0" fontId="0" fillId="0" borderId="0" xfId="0"/>
    <xf numFmtId="0" fontId="9" fillId="0" borderId="0" xfId="2" applyFont="1"/>
    <xf numFmtId="0" fontId="3" fillId="0" borderId="2" xfId="2" applyFont="1" applyBorder="1"/>
    <xf numFmtId="0" fontId="4" fillId="0" borderId="1" xfId="2" applyFont="1" applyBorder="1"/>
    <xf numFmtId="0" fontId="4" fillId="0" borderId="4" xfId="2" applyFont="1" applyBorder="1"/>
    <xf numFmtId="0" fontId="4" fillId="0" borderId="0" xfId="2" applyFont="1"/>
    <xf numFmtId="0" fontId="3" fillId="0" borderId="5" xfId="2" applyFont="1" applyBorder="1"/>
    <xf numFmtId="0" fontId="4" fillId="0" borderId="0" xfId="2" applyFont="1" applyBorder="1"/>
    <xf numFmtId="0" fontId="4" fillId="0" borderId="7" xfId="2" applyFont="1" applyBorder="1"/>
    <xf numFmtId="0" fontId="4" fillId="0" borderId="5" xfId="2" applyFont="1" applyBorder="1"/>
    <xf numFmtId="0" fontId="4" fillId="0" borderId="8" xfId="2" applyFont="1" applyBorder="1"/>
    <xf numFmtId="0" fontId="4" fillId="0" borderId="10" xfId="2" applyFont="1" applyBorder="1"/>
    <xf numFmtId="0" fontId="4" fillId="0" borderId="12" xfId="2" applyFont="1" applyBorder="1"/>
    <xf numFmtId="0" fontId="2" fillId="0" borderId="5" xfId="2" applyFont="1" applyBorder="1"/>
    <xf numFmtId="0" fontId="2" fillId="0" borderId="0" xfId="2" quotePrefix="1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0" xfId="2" applyFont="1"/>
    <xf numFmtId="0" fontId="2" fillId="0" borderId="0" xfId="2" applyFont="1" applyBorder="1" applyAlignment="1">
      <alignment horizontal="left"/>
    </xf>
    <xf numFmtId="0" fontId="2" fillId="0" borderId="0" xfId="2" applyFont="1" applyBorder="1" applyAlignment="1">
      <alignment horizontal="center"/>
    </xf>
    <xf numFmtId="0" fontId="2" fillId="3" borderId="19" xfId="2" applyFont="1" applyFill="1" applyBorder="1"/>
    <xf numFmtId="0" fontId="2" fillId="3" borderId="20" xfId="2" applyFont="1" applyFill="1" applyBorder="1"/>
    <xf numFmtId="0" fontId="2" fillId="3" borderId="21" xfId="2" applyFont="1" applyFill="1" applyBorder="1"/>
    <xf numFmtId="0" fontId="2" fillId="3" borderId="22" xfId="2" applyFont="1" applyFill="1" applyBorder="1"/>
    <xf numFmtId="0" fontId="2" fillId="3" borderId="23" xfId="2" quotePrefix="1" applyFont="1" applyFill="1" applyBorder="1" applyAlignment="1">
      <alignment horizontal="left"/>
    </xf>
    <xf numFmtId="0" fontId="2" fillId="3" borderId="24" xfId="2" applyFont="1" applyFill="1" applyBorder="1"/>
    <xf numFmtId="0" fontId="6" fillId="0" borderId="0" xfId="2" applyFont="1" applyBorder="1"/>
    <xf numFmtId="0" fontId="2" fillId="3" borderId="25" xfId="2" applyFont="1" applyFill="1" applyBorder="1"/>
    <xf numFmtId="0" fontId="2" fillId="0" borderId="26" xfId="2" applyFont="1" applyBorder="1"/>
    <xf numFmtId="0" fontId="2" fillId="3" borderId="27" xfId="2" applyFont="1" applyFill="1" applyBorder="1"/>
    <xf numFmtId="0" fontId="2" fillId="3" borderId="23" xfId="2" quotePrefix="1" applyFont="1" applyFill="1" applyBorder="1"/>
    <xf numFmtId="0" fontId="4" fillId="0" borderId="0" xfId="2" applyFont="1" applyAlignment="1">
      <alignment vertical="center"/>
    </xf>
    <xf numFmtId="0" fontId="2" fillId="3" borderId="16" xfId="2" applyFont="1" applyFill="1" applyBorder="1" applyAlignment="1">
      <alignment vertical="center"/>
    </xf>
    <xf numFmtId="0" fontId="4" fillId="3" borderId="17" xfId="2" applyFont="1" applyFill="1" applyBorder="1" applyAlignment="1">
      <alignment vertical="center"/>
    </xf>
    <xf numFmtId="0" fontId="4" fillId="3" borderId="18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5" fillId="0" borderId="0" xfId="2" applyFont="1"/>
    <xf numFmtId="0" fontId="5" fillId="0" borderId="5" xfId="2" applyFont="1" applyBorder="1"/>
    <xf numFmtId="0" fontId="5" fillId="0" borderId="0" xfId="2" applyFont="1" applyBorder="1"/>
    <xf numFmtId="0" fontId="5" fillId="0" borderId="7" xfId="2" applyFont="1" applyBorder="1"/>
    <xf numFmtId="0" fontId="6" fillId="3" borderId="2" xfId="2" applyFont="1" applyFill="1" applyBorder="1"/>
    <xf numFmtId="0" fontId="6" fillId="3" borderId="1" xfId="2" applyFont="1" applyFill="1" applyBorder="1"/>
    <xf numFmtId="0" fontId="6" fillId="3" borderId="4" xfId="2" applyFont="1" applyFill="1" applyBorder="1"/>
    <xf numFmtId="0" fontId="6" fillId="3" borderId="8" xfId="2" applyFont="1" applyFill="1" applyBorder="1"/>
    <xf numFmtId="0" fontId="6" fillId="3" borderId="10" xfId="2" applyFont="1" applyFill="1" applyBorder="1" applyAlignment="1">
      <alignment horizontal="right"/>
    </xf>
    <xf numFmtId="0" fontId="6" fillId="3" borderId="12" xfId="2" applyFont="1" applyFill="1" applyBorder="1"/>
    <xf numFmtId="0" fontId="6" fillId="3" borderId="16" xfId="2" applyFont="1" applyFill="1" applyBorder="1"/>
    <xf numFmtId="0" fontId="5" fillId="3" borderId="17" xfId="2" applyFont="1" applyFill="1" applyBorder="1"/>
    <xf numFmtId="0" fontId="5" fillId="3" borderId="18" xfId="2" applyFont="1" applyFill="1" applyBorder="1"/>
    <xf numFmtId="0" fontId="4" fillId="0" borderId="0" xfId="2" applyFont="1" applyBorder="1" applyAlignment="1">
      <alignment horizontal="center"/>
    </xf>
    <xf numFmtId="0" fontId="2" fillId="16" borderId="2" xfId="2" applyFont="1" applyFill="1" applyBorder="1"/>
    <xf numFmtId="0" fontId="4" fillId="16" borderId="1" xfId="2" applyFont="1" applyFill="1" applyBorder="1"/>
    <xf numFmtId="0" fontId="4" fillId="16" borderId="4" xfId="2" applyFont="1" applyFill="1" applyBorder="1"/>
    <xf numFmtId="0" fontId="2" fillId="3" borderId="16" xfId="2" applyFont="1" applyFill="1" applyBorder="1"/>
    <xf numFmtId="0" fontId="4" fillId="3" borderId="17" xfId="2" applyFont="1" applyFill="1" applyBorder="1"/>
    <xf numFmtId="0" fontId="4" fillId="3" borderId="18" xfId="2" applyFont="1" applyFill="1" applyBorder="1"/>
    <xf numFmtId="0" fontId="2" fillId="16" borderId="16" xfId="2" applyFont="1" applyFill="1" applyBorder="1" applyAlignment="1">
      <alignment vertical="center"/>
    </xf>
    <xf numFmtId="0" fontId="4" fillId="16" borderId="17" xfId="2" applyFont="1" applyFill="1" applyBorder="1" applyAlignment="1">
      <alignment vertical="center"/>
    </xf>
    <xf numFmtId="0" fontId="4" fillId="16" borderId="18" xfId="2" applyFont="1" applyFill="1" applyBorder="1" applyAlignment="1">
      <alignment vertical="center"/>
    </xf>
    <xf numFmtId="0" fontId="2" fillId="0" borderId="8" xfId="2" applyFont="1" applyBorder="1"/>
    <xf numFmtId="0" fontId="4" fillId="16" borderId="8" xfId="2" applyFont="1" applyFill="1" applyBorder="1"/>
    <xf numFmtId="0" fontId="6" fillId="16" borderId="10" xfId="2" applyFont="1" applyFill="1" applyBorder="1"/>
    <xf numFmtId="0" fontId="4" fillId="16" borderId="12" xfId="2" applyFont="1" applyFill="1" applyBorder="1"/>
    <xf numFmtId="0" fontId="9" fillId="0" borderId="0" xfId="2" applyFont="1" applyBorder="1"/>
    <xf numFmtId="0" fontId="9" fillId="0" borderId="7" xfId="2" applyFont="1" applyBorder="1"/>
    <xf numFmtId="0" fontId="9" fillId="0" borderId="10" xfId="2" applyFont="1" applyBorder="1"/>
    <xf numFmtId="0" fontId="9" fillId="0" borderId="12" xfId="2" applyFont="1" applyBorder="1"/>
    <xf numFmtId="0" fontId="5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11" fillId="11" borderId="13" xfId="1" applyFont="1" applyFill="1" applyBorder="1" applyAlignment="1">
      <alignment horizontal="center"/>
    </xf>
    <xf numFmtId="0" fontId="11" fillId="12" borderId="13" xfId="1" applyFont="1" applyFill="1" applyBorder="1" applyAlignment="1">
      <alignment horizontal="center"/>
    </xf>
    <xf numFmtId="0" fontId="11" fillId="8" borderId="13" xfId="1" applyFont="1" applyFill="1" applyBorder="1" applyAlignment="1">
      <alignment horizontal="center"/>
    </xf>
    <xf numFmtId="0" fontId="11" fillId="13" borderId="13" xfId="1" applyFont="1" applyFill="1" applyBorder="1" applyAlignment="1">
      <alignment horizontal="center"/>
    </xf>
    <xf numFmtId="0" fontId="14" fillId="0" borderId="0" xfId="0" applyFont="1"/>
    <xf numFmtId="0" fontId="16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Fill="1" applyAlignment="1"/>
    <xf numFmtId="0" fontId="14" fillId="0" borderId="0" xfId="0" applyFont="1" applyBorder="1"/>
    <xf numFmtId="0" fontId="11" fillId="0" borderId="0" xfId="2" applyFont="1" applyAlignment="1"/>
    <xf numFmtId="0" fontId="11" fillId="0" borderId="0" xfId="2" applyFont="1" applyAlignment="1">
      <alignment horizontal="center"/>
    </xf>
    <xf numFmtId="0" fontId="11" fillId="0" borderId="0" xfId="2" applyFont="1" applyFill="1" applyAlignment="1"/>
    <xf numFmtId="0" fontId="17" fillId="0" borderId="0" xfId="2" applyFont="1" applyAlignment="1">
      <alignment horizontal="right"/>
    </xf>
    <xf numFmtId="0" fontId="11" fillId="0" borderId="0" xfId="2" applyFont="1"/>
    <xf numFmtId="0" fontId="14" fillId="0" borderId="0" xfId="2" applyFont="1" applyFill="1" applyAlignment="1">
      <alignment vertical="center"/>
    </xf>
    <xf numFmtId="0" fontId="11" fillId="0" borderId="0" xfId="2" applyFont="1" applyFill="1" applyAlignment="1">
      <alignment horizontal="center" vertical="center" shrinkToFit="1"/>
    </xf>
    <xf numFmtId="0" fontId="11" fillId="0" borderId="13" xfId="2" applyFont="1" applyBorder="1" applyAlignment="1">
      <alignment horizontal="center" shrinkToFit="1"/>
    </xf>
    <xf numFmtId="0" fontId="11" fillId="6" borderId="13" xfId="2" applyFont="1" applyFill="1" applyBorder="1" applyAlignment="1">
      <alignment shrinkToFit="1"/>
    </xf>
    <xf numFmtId="0" fontId="11" fillId="0" borderId="13" xfId="2" applyFont="1" applyBorder="1" applyAlignment="1">
      <alignment shrinkToFit="1"/>
    </xf>
    <xf numFmtId="0" fontId="11" fillId="0" borderId="13" xfId="2" applyFont="1" applyFill="1" applyBorder="1" applyAlignment="1">
      <alignment shrinkToFit="1"/>
    </xf>
    <xf numFmtId="0" fontId="11" fillId="2" borderId="13" xfId="2" applyFont="1" applyFill="1" applyBorder="1" applyAlignment="1">
      <alignment horizontal="center"/>
    </xf>
    <xf numFmtId="0" fontId="11" fillId="0" borderId="14" xfId="2" applyFont="1" applyBorder="1" applyAlignment="1">
      <alignment horizontal="center" shrinkToFit="1"/>
    </xf>
    <xf numFmtId="0" fontId="11" fillId="6" borderId="14" xfId="2" applyFont="1" applyFill="1" applyBorder="1" applyAlignment="1">
      <alignment shrinkToFit="1"/>
    </xf>
    <xf numFmtId="0" fontId="11" fillId="0" borderId="14" xfId="2" applyFont="1" applyBorder="1" applyAlignment="1">
      <alignment shrinkToFit="1"/>
    </xf>
    <xf numFmtId="0" fontId="11" fillId="0" borderId="14" xfId="2" applyFont="1" applyFill="1" applyBorder="1" applyAlignment="1">
      <alignment shrinkToFit="1"/>
    </xf>
    <xf numFmtId="0" fontId="11" fillId="2" borderId="14" xfId="2" applyFont="1" applyFill="1" applyBorder="1" applyAlignment="1">
      <alignment horizontal="center"/>
    </xf>
    <xf numFmtId="0" fontId="11" fillId="6" borderId="15" xfId="2" applyFont="1" applyFill="1" applyBorder="1" applyAlignment="1">
      <alignment shrinkToFit="1"/>
    </xf>
    <xf numFmtId="0" fontId="11" fillId="3" borderId="11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8" fillId="0" borderId="0" xfId="2" applyFont="1" applyAlignment="1"/>
    <xf numFmtId="0" fontId="18" fillId="0" borderId="0" xfId="2" applyFont="1" applyFill="1" applyBorder="1" applyAlignment="1">
      <alignment horizontal="center"/>
    </xf>
    <xf numFmtId="0" fontId="18" fillId="0" borderId="0" xfId="2" applyFont="1" applyFill="1" applyBorder="1" applyAlignment="1"/>
    <xf numFmtId="0" fontId="11" fillId="0" borderId="0" xfId="2" applyFont="1" applyFill="1"/>
    <xf numFmtId="0" fontId="14" fillId="0" borderId="0" xfId="2" applyFont="1" applyAlignment="1">
      <alignment vertical="center"/>
    </xf>
    <xf numFmtId="0" fontId="11" fillId="0" borderId="0" xfId="2" applyFont="1" applyAlignment="1">
      <alignment horizontal="center" vertical="center" shrinkToFit="1"/>
    </xf>
    <xf numFmtId="0" fontId="11" fillId="12" borderId="14" xfId="2" applyFont="1" applyFill="1" applyBorder="1" applyAlignment="1">
      <alignment horizontal="center" shrinkToFit="1"/>
    </xf>
    <xf numFmtId="0" fontId="11" fillId="0" borderId="15" xfId="2" applyFont="1" applyBorder="1" applyAlignment="1">
      <alignment horizontal="center" shrinkToFit="1"/>
    </xf>
    <xf numFmtId="0" fontId="11" fillId="0" borderId="15" xfId="2" applyFont="1" applyBorder="1" applyAlignment="1">
      <alignment shrinkToFit="1"/>
    </xf>
    <xf numFmtId="0" fontId="11" fillId="0" borderId="15" xfId="2" applyFont="1" applyFill="1" applyBorder="1" applyAlignment="1">
      <alignment shrinkToFit="1"/>
    </xf>
    <xf numFmtId="0" fontId="11" fillId="12" borderId="15" xfId="2" applyFont="1" applyFill="1" applyBorder="1" applyAlignment="1">
      <alignment horizontal="center" shrinkToFit="1"/>
    </xf>
    <xf numFmtId="0" fontId="15" fillId="3" borderId="11" xfId="2" applyFont="1" applyFill="1" applyBorder="1" applyAlignment="1">
      <alignment horizontal="center" vertical="center"/>
    </xf>
    <xf numFmtId="0" fontId="15" fillId="0" borderId="0" xfId="2" applyFont="1" applyFill="1"/>
    <xf numFmtId="0" fontId="11" fillId="0" borderId="0" xfId="2" applyFont="1" applyAlignment="1">
      <alignment vertical="center" shrinkToFit="1"/>
    </xf>
    <xf numFmtId="0" fontId="15" fillId="0" borderId="0" xfId="2" applyFont="1"/>
    <xf numFmtId="0" fontId="15" fillId="0" borderId="0" xfId="2" applyFont="1" applyAlignment="1"/>
    <xf numFmtId="0" fontId="15" fillId="0" borderId="18" xfId="2" applyFont="1" applyBorder="1" applyAlignment="1">
      <alignment vertical="center" shrinkToFit="1"/>
    </xf>
    <xf numFmtId="0" fontId="12" fillId="0" borderId="0" xfId="3" applyFont="1" applyFill="1"/>
    <xf numFmtId="0" fontId="12" fillId="0" borderId="0" xfId="3" applyFont="1"/>
    <xf numFmtId="0" fontId="12" fillId="0" borderId="11" xfId="3" applyFont="1" applyBorder="1" applyAlignment="1">
      <alignment horizontal="center" vertical="center" shrinkToFit="1"/>
    </xf>
    <xf numFmtId="0" fontId="12" fillId="17" borderId="9" xfId="3" applyFont="1" applyFill="1" applyBorder="1" applyAlignment="1">
      <alignment horizontal="center" vertical="center" shrinkToFit="1"/>
    </xf>
    <xf numFmtId="0" fontId="12" fillId="0" borderId="0" xfId="3" applyFont="1" applyFill="1" applyBorder="1"/>
    <xf numFmtId="0" fontId="12" fillId="0" borderId="0" xfId="3" applyFont="1" applyBorder="1"/>
    <xf numFmtId="0" fontId="12" fillId="17" borderId="11" xfId="3" applyFont="1" applyFill="1" applyBorder="1" applyAlignment="1">
      <alignment horizontal="center" vertical="center" shrinkToFit="1"/>
    </xf>
    <xf numFmtId="0" fontId="19" fillId="17" borderId="11" xfId="3" applyFont="1" applyFill="1" applyBorder="1" applyAlignment="1">
      <alignment horizontal="center" vertical="center" shrinkToFit="1"/>
    </xf>
    <xf numFmtId="0" fontId="22" fillId="17" borderId="11" xfId="3" applyFont="1" applyFill="1" applyBorder="1" applyAlignment="1">
      <alignment horizontal="center"/>
    </xf>
    <xf numFmtId="0" fontId="11" fillId="17" borderId="11" xfId="3" applyFont="1" applyFill="1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center" vertical="center" shrinkToFit="1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left"/>
    </xf>
    <xf numFmtId="0" fontId="12" fillId="17" borderId="3" xfId="3" applyFont="1" applyFill="1" applyBorder="1" applyAlignment="1">
      <alignment horizontal="center" vertical="center" shrinkToFit="1"/>
    </xf>
    <xf numFmtId="0" fontId="19" fillId="17" borderId="3" xfId="3" applyFont="1" applyFill="1" applyBorder="1" applyAlignment="1">
      <alignment horizontal="center" vertical="center" shrinkToFit="1"/>
    </xf>
    <xf numFmtId="0" fontId="11" fillId="17" borderId="3" xfId="3" applyFont="1" applyFill="1" applyBorder="1" applyAlignment="1">
      <alignment horizontal="center" vertical="center" shrinkToFit="1"/>
    </xf>
    <xf numFmtId="0" fontId="22" fillId="17" borderId="3" xfId="3" applyFont="1" applyFill="1" applyBorder="1" applyAlignment="1">
      <alignment horizontal="center"/>
    </xf>
    <xf numFmtId="0" fontId="19" fillId="0" borderId="0" xfId="2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2" applyFont="1" applyAlignment="1"/>
    <xf numFmtId="0" fontId="27" fillId="0" borderId="0" xfId="0" applyFont="1" applyAlignment="1">
      <alignment horizontal="left" vertical="center"/>
    </xf>
    <xf numFmtId="0" fontId="11" fillId="0" borderId="16" xfId="2" applyFont="1" applyBorder="1" applyAlignment="1">
      <alignment horizontal="center" vertical="center" shrinkToFit="1"/>
    </xf>
    <xf numFmtId="0" fontId="11" fillId="3" borderId="11" xfId="2" applyFont="1" applyFill="1" applyBorder="1" applyAlignment="1">
      <alignment horizontal="center" vertical="center" shrinkToFit="1"/>
    </xf>
    <xf numFmtId="0" fontId="15" fillId="15" borderId="11" xfId="2" applyFont="1" applyFill="1" applyBorder="1" applyAlignment="1">
      <alignment horizontal="center" vertical="center"/>
    </xf>
    <xf numFmtId="0" fontId="11" fillId="0" borderId="0" xfId="2" applyFont="1" applyAlignment="1">
      <alignment shrinkToFit="1"/>
    </xf>
    <xf numFmtId="0" fontId="11" fillId="0" borderId="0" xfId="2" applyFont="1" applyAlignment="1">
      <alignment horizontal="center" shrinkToFit="1"/>
    </xf>
    <xf numFmtId="0" fontId="29" fillId="0" borderId="0" xfId="2" applyFont="1" applyAlignment="1"/>
    <xf numFmtId="0" fontId="11" fillId="9" borderId="13" xfId="2" applyFont="1" applyFill="1" applyBorder="1" applyAlignment="1">
      <alignment horizontal="center"/>
    </xf>
    <xf numFmtId="0" fontId="12" fillId="6" borderId="13" xfId="2" applyFont="1" applyFill="1" applyBorder="1" applyAlignment="1">
      <alignment horizontal="center"/>
    </xf>
    <xf numFmtId="0" fontId="11" fillId="15" borderId="13" xfId="2" applyFont="1" applyFill="1" applyBorder="1" applyAlignment="1" applyProtection="1">
      <alignment horizontal="center" shrinkToFit="1"/>
      <protection locked="0"/>
    </xf>
    <xf numFmtId="0" fontId="12" fillId="15" borderId="14" xfId="2" applyFont="1" applyFill="1" applyBorder="1" applyAlignment="1" applyProtection="1">
      <alignment horizontal="center" vertical="center" shrinkToFit="1"/>
      <protection locked="0"/>
    </xf>
    <xf numFmtId="0" fontId="11" fillId="15" borderId="13" xfId="2" applyFont="1" applyFill="1" applyBorder="1" applyAlignment="1">
      <alignment horizontal="center" shrinkToFit="1"/>
    </xf>
    <xf numFmtId="0" fontId="11" fillId="0" borderId="13" xfId="2" applyFont="1" applyFill="1" applyBorder="1" applyAlignment="1">
      <alignment horizontal="center" shrinkToFit="1"/>
    </xf>
    <xf numFmtId="0" fontId="15" fillId="0" borderId="0" xfId="2" applyFont="1" applyAlignment="1">
      <alignment vertical="center"/>
    </xf>
    <xf numFmtId="0" fontId="15" fillId="0" borderId="11" xfId="2" quotePrefix="1" applyFont="1" applyBorder="1" applyAlignment="1">
      <alignment horizontal="center" vertical="center" shrinkToFit="1"/>
    </xf>
    <xf numFmtId="0" fontId="15" fillId="15" borderId="11" xfId="2" quotePrefix="1" applyFont="1" applyFill="1" applyBorder="1" applyAlignment="1">
      <alignment horizontal="center" vertical="center" shrinkToFit="1"/>
    </xf>
    <xf numFmtId="0" fontId="15" fillId="0" borderId="11" xfId="2" quotePrefix="1" applyFont="1" applyFill="1" applyBorder="1" applyAlignment="1">
      <alignment horizontal="center" vertical="center" shrinkToFit="1"/>
    </xf>
    <xf numFmtId="2" fontId="11" fillId="12" borderId="14" xfId="2" applyNumberFormat="1" applyFont="1" applyFill="1" applyBorder="1" applyAlignment="1">
      <alignment horizontal="center" shrinkToFit="1"/>
    </xf>
    <xf numFmtId="0" fontId="12" fillId="6" borderId="14" xfId="2" applyFont="1" applyFill="1" applyBorder="1" applyAlignment="1">
      <alignment shrinkToFit="1"/>
    </xf>
    <xf numFmtId="0" fontId="11" fillId="9" borderId="14" xfId="2" applyFont="1" applyFill="1" applyBorder="1" applyAlignment="1">
      <alignment horizontal="center"/>
    </xf>
    <xf numFmtId="0" fontId="11" fillId="12" borderId="14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2" fillId="6" borderId="14" xfId="2" applyFont="1" applyFill="1" applyBorder="1" applyAlignment="1">
      <alignment horizontal="center"/>
    </xf>
    <xf numFmtId="0" fontId="11" fillId="13" borderId="14" xfId="1" applyFont="1" applyFill="1" applyBorder="1" applyAlignment="1">
      <alignment horizontal="center"/>
    </xf>
    <xf numFmtId="0" fontId="11" fillId="15" borderId="14" xfId="2" applyFont="1" applyFill="1" applyBorder="1" applyAlignment="1" applyProtection="1">
      <alignment horizontal="center" shrinkToFit="1"/>
      <protection locked="0"/>
    </xf>
    <xf numFmtId="0" fontId="11" fillId="15" borderId="14" xfId="2" applyFont="1" applyFill="1" applyBorder="1" applyAlignment="1">
      <alignment horizontal="center" shrinkToFit="1"/>
    </xf>
    <xf numFmtId="1" fontId="11" fillId="12" borderId="14" xfId="2" applyNumberFormat="1" applyFont="1" applyFill="1" applyBorder="1" applyAlignment="1">
      <alignment horizontal="center" shrinkToFit="1"/>
    </xf>
    <xf numFmtId="0" fontId="11" fillId="0" borderId="14" xfId="2" applyFont="1" applyFill="1" applyBorder="1" applyAlignment="1">
      <alignment horizontal="center" shrinkToFit="1"/>
    </xf>
    <xf numFmtId="0" fontId="11" fillId="0" borderId="28" xfId="2" applyFont="1" applyBorder="1" applyAlignment="1">
      <alignment horizontal="center" shrinkToFit="1"/>
    </xf>
    <xf numFmtId="0" fontId="12" fillId="6" borderId="28" xfId="2" applyFont="1" applyFill="1" applyBorder="1" applyAlignment="1">
      <alignment shrinkToFit="1"/>
    </xf>
    <xf numFmtId="0" fontId="11" fillId="0" borderId="28" xfId="2" applyFont="1" applyBorder="1" applyAlignment="1">
      <alignment shrinkToFit="1"/>
    </xf>
    <xf numFmtId="0" fontId="11" fillId="9" borderId="28" xfId="2" applyFont="1" applyFill="1" applyBorder="1" applyAlignment="1">
      <alignment horizontal="center"/>
    </xf>
    <xf numFmtId="0" fontId="11" fillId="12" borderId="28" xfId="1" applyFont="1" applyFill="1" applyBorder="1" applyAlignment="1">
      <alignment horizontal="center"/>
    </xf>
    <xf numFmtId="0" fontId="11" fillId="8" borderId="28" xfId="1" applyFont="1" applyFill="1" applyBorder="1" applyAlignment="1">
      <alignment horizontal="center"/>
    </xf>
    <xf numFmtId="0" fontId="12" fillId="6" borderId="28" xfId="2" applyFont="1" applyFill="1" applyBorder="1" applyAlignment="1">
      <alignment horizontal="center"/>
    </xf>
    <xf numFmtId="0" fontId="11" fillId="13" borderId="28" xfId="1" applyFont="1" applyFill="1" applyBorder="1" applyAlignment="1">
      <alignment horizontal="center"/>
    </xf>
    <xf numFmtId="0" fontId="11" fillId="15" borderId="28" xfId="2" applyFont="1" applyFill="1" applyBorder="1" applyAlignment="1" applyProtection="1">
      <alignment horizontal="center" shrinkToFit="1"/>
      <protection locked="0"/>
    </xf>
    <xf numFmtId="0" fontId="12" fillId="15" borderId="28" xfId="2" applyFont="1" applyFill="1" applyBorder="1" applyAlignment="1" applyProtection="1">
      <alignment horizontal="center" vertical="center" shrinkToFit="1"/>
      <protection locked="0"/>
    </xf>
    <xf numFmtId="0" fontId="11" fillId="15" borderId="28" xfId="2" applyFont="1" applyFill="1" applyBorder="1" applyAlignment="1">
      <alignment horizontal="center" shrinkToFit="1"/>
    </xf>
    <xf numFmtId="0" fontId="11" fillId="0" borderId="28" xfId="2" applyFont="1" applyFill="1" applyBorder="1" applyAlignment="1">
      <alignment horizontal="center" shrinkToFit="1"/>
    </xf>
    <xf numFmtId="187" fontId="25" fillId="0" borderId="0" xfId="2" applyNumberFormat="1" applyFont="1" applyAlignment="1">
      <alignment horizontal="left"/>
    </xf>
    <xf numFmtId="0" fontId="11" fillId="2" borderId="29" xfId="2" applyFont="1" applyFill="1" applyBorder="1" applyAlignment="1">
      <alignment horizontal="center"/>
    </xf>
    <xf numFmtId="0" fontId="11" fillId="12" borderId="11" xfId="2" applyFont="1" applyFill="1" applyBorder="1" applyAlignment="1">
      <alignment horizontal="center" shrinkToFit="1"/>
    </xf>
    <xf numFmtId="0" fontId="11" fillId="12" borderId="11" xfId="2" applyFont="1" applyFill="1" applyBorder="1" applyAlignment="1">
      <alignment shrinkToFit="1"/>
    </xf>
    <xf numFmtId="0" fontId="31" fillId="12" borderId="9" xfId="0" applyFont="1" applyFill="1" applyBorder="1" applyAlignment="1">
      <alignment horizontal="center" vertical="center"/>
    </xf>
    <xf numFmtId="0" fontId="31" fillId="12" borderId="9" xfId="0" applyFont="1" applyFill="1" applyBorder="1" applyAlignment="1">
      <alignment horizontal="center" vertical="center" wrapText="1"/>
    </xf>
    <xf numFmtId="1" fontId="11" fillId="12" borderId="15" xfId="2" applyNumberFormat="1" applyFont="1" applyFill="1" applyBorder="1" applyAlignment="1">
      <alignment horizontal="center" shrinkToFit="1"/>
    </xf>
    <xf numFmtId="0" fontId="11" fillId="3" borderId="11" xfId="2" applyFont="1" applyFill="1" applyBorder="1" applyAlignment="1">
      <alignment horizontal="center" shrinkToFit="1"/>
    </xf>
    <xf numFmtId="0" fontId="15" fillId="2" borderId="11" xfId="2" applyFont="1" applyFill="1" applyBorder="1" applyAlignment="1">
      <alignment horizontal="center"/>
    </xf>
    <xf numFmtId="0" fontId="11" fillId="19" borderId="13" xfId="2" applyFont="1" applyFill="1" applyBorder="1" applyAlignment="1">
      <alignment shrinkToFit="1"/>
    </xf>
    <xf numFmtId="0" fontId="11" fillId="19" borderId="14" xfId="2" applyFont="1" applyFill="1" applyBorder="1" applyAlignment="1">
      <alignment shrinkToFit="1"/>
    </xf>
    <xf numFmtId="0" fontId="11" fillId="19" borderId="13" xfId="2" applyFont="1" applyFill="1" applyBorder="1" applyAlignment="1">
      <alignment horizontal="center" shrinkToFit="1"/>
    </xf>
    <xf numFmtId="0" fontId="11" fillId="19" borderId="14" xfId="2" applyFont="1" applyFill="1" applyBorder="1" applyAlignment="1">
      <alignment horizontal="center" shrinkToFit="1"/>
    </xf>
    <xf numFmtId="0" fontId="11" fillId="19" borderId="15" xfId="2" applyFont="1" applyFill="1" applyBorder="1" applyAlignment="1">
      <alignment horizontal="center" shrinkToFit="1"/>
    </xf>
    <xf numFmtId="0" fontId="15" fillId="19" borderId="15" xfId="2" applyFont="1" applyFill="1" applyBorder="1" applyAlignment="1">
      <alignment horizontal="center" vertical="center" shrinkToFit="1"/>
    </xf>
    <xf numFmtId="0" fontId="11" fillId="19" borderId="11" xfId="2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87" fontId="32" fillId="0" borderId="0" xfId="2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2" applyFont="1" applyAlignment="1"/>
    <xf numFmtId="0" fontId="11" fillId="5" borderId="11" xfId="2" applyFont="1" applyFill="1" applyBorder="1" applyAlignment="1">
      <alignment horizontal="center" vertical="center"/>
    </xf>
    <xf numFmtId="0" fontId="11" fillId="5" borderId="11" xfId="2" applyFont="1" applyFill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11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/>
    </xf>
    <xf numFmtId="0" fontId="33" fillId="3" borderId="11" xfId="2" applyFont="1" applyFill="1" applyBorder="1" applyAlignment="1">
      <alignment horizontal="center" vertical="center"/>
    </xf>
    <xf numFmtId="0" fontId="15" fillId="5" borderId="11" xfId="2" applyFont="1" applyFill="1" applyBorder="1" applyAlignment="1">
      <alignment horizontal="center"/>
    </xf>
    <xf numFmtId="0" fontId="15" fillId="5" borderId="11" xfId="2" applyFont="1" applyFill="1" applyBorder="1" applyAlignment="1">
      <alignment horizontal="center" vertical="center"/>
    </xf>
    <xf numFmtId="0" fontId="12" fillId="0" borderId="3" xfId="3" applyFont="1" applyBorder="1" applyAlignment="1">
      <alignment horizontal="center" vertical="center" shrinkToFit="1"/>
    </xf>
    <xf numFmtId="0" fontId="15" fillId="8" borderId="11" xfId="2" applyFont="1" applyFill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12" borderId="11" xfId="2" applyFont="1" applyFill="1" applyBorder="1" applyAlignment="1">
      <alignment horizontal="center" vertical="center"/>
    </xf>
    <xf numFmtId="0" fontId="15" fillId="13" borderId="11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15" fillId="14" borderId="11" xfId="2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1" fillId="0" borderId="11" xfId="2" applyFont="1" applyBorder="1" applyAlignment="1">
      <alignment horizontal="center" vertical="center" shrinkToFit="1"/>
    </xf>
    <xf numFmtId="0" fontId="11" fillId="6" borderId="28" xfId="2" applyFont="1" applyFill="1" applyBorder="1" applyAlignment="1">
      <alignment shrinkToFit="1"/>
    </xf>
    <xf numFmtId="0" fontId="15" fillId="0" borderId="11" xfId="2" applyFont="1" applyFill="1" applyBorder="1" applyAlignment="1">
      <alignment vertical="center" shrinkToFit="1"/>
    </xf>
    <xf numFmtId="0" fontId="11" fillId="19" borderId="28" xfId="2" applyFont="1" applyFill="1" applyBorder="1" applyAlignment="1">
      <alignment shrinkToFit="1"/>
    </xf>
    <xf numFmtId="0" fontId="15" fillId="0" borderId="18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2" fontId="11" fillId="3" borderId="11" xfId="2" applyNumberFormat="1" applyFont="1" applyFill="1" applyBorder="1" applyAlignment="1">
      <alignment horizontal="center" shrinkToFit="1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 shrinkToFit="1"/>
    </xf>
    <xf numFmtId="0" fontId="34" fillId="0" borderId="0" xfId="4" applyFont="1" applyFill="1"/>
    <xf numFmtId="0" fontId="24" fillId="0" borderId="10" xfId="4" applyFont="1" applyFill="1" applyBorder="1" applyAlignment="1">
      <alignment horizontal="center" vertical="center" shrinkToFit="1"/>
    </xf>
    <xf numFmtId="0" fontId="35" fillId="0" borderId="0" xfId="4" applyFont="1" applyFill="1" applyBorder="1"/>
    <xf numFmtId="0" fontId="36" fillId="0" borderId="3" xfId="4" applyFont="1" applyFill="1" applyBorder="1" applyAlignment="1">
      <alignment horizontal="center" vertical="center" shrinkToFit="1"/>
    </xf>
    <xf numFmtId="0" fontId="36" fillId="0" borderId="6" xfId="4" applyFont="1" applyFill="1" applyBorder="1" applyAlignment="1">
      <alignment horizontal="center" vertical="center" shrinkToFit="1"/>
    </xf>
    <xf numFmtId="0" fontId="36" fillId="0" borderId="9" xfId="4" applyFont="1" applyFill="1" applyBorder="1" applyAlignment="1">
      <alignment horizontal="center" vertical="center" shrinkToFit="1"/>
    </xf>
    <xf numFmtId="0" fontId="35" fillId="0" borderId="0" xfId="4" applyFont="1" applyFill="1" applyAlignment="1">
      <alignment vertical="center"/>
    </xf>
    <xf numFmtId="0" fontId="35" fillId="0" borderId="0" xfId="4" applyFont="1" applyFill="1"/>
    <xf numFmtId="0" fontId="37" fillId="0" borderId="0" xfId="4" applyFont="1" applyFill="1" applyAlignment="1">
      <alignment vertical="center"/>
    </xf>
    <xf numFmtId="0" fontId="11" fillId="0" borderId="11" xfId="2" applyFont="1" applyBorder="1" applyAlignment="1">
      <alignment horizontal="center" vertical="center" wrapText="1" shrinkToFit="1"/>
    </xf>
    <xf numFmtId="0" fontId="13" fillId="0" borderId="0" xfId="2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3" fillId="0" borderId="0" xfId="2" applyFont="1" applyFill="1" applyAlignment="1">
      <alignment vertical="center"/>
    </xf>
    <xf numFmtId="0" fontId="11" fillId="0" borderId="0" xfId="2" applyFont="1" applyFill="1" applyAlignment="1">
      <alignment horizontal="center"/>
    </xf>
    <xf numFmtId="0" fontId="11" fillId="0" borderId="14" xfId="2" applyFont="1" applyFill="1" applyBorder="1" applyAlignment="1">
      <alignment horizontal="center"/>
    </xf>
    <xf numFmtId="0" fontId="13" fillId="0" borderId="0" xfId="2" applyFont="1" applyAlignment="1"/>
    <xf numFmtId="0" fontId="13" fillId="0" borderId="0" xfId="0" applyFont="1" applyAlignment="1">
      <alignment horizontal="left"/>
    </xf>
    <xf numFmtId="0" fontId="16" fillId="0" borderId="0" xfId="2" applyFont="1" applyAlignment="1"/>
    <xf numFmtId="187" fontId="13" fillId="0" borderId="0" xfId="2" applyNumberFormat="1" applyFont="1" applyAlignment="1">
      <alignment horizontal="left"/>
    </xf>
    <xf numFmtId="1" fontId="11" fillId="0" borderId="14" xfId="2" applyNumberFormat="1" applyFont="1" applyFill="1" applyBorder="1" applyAlignment="1">
      <alignment horizontal="center" shrinkToFit="1"/>
    </xf>
    <xf numFmtId="2" fontId="11" fillId="0" borderId="14" xfId="2" applyNumberFormat="1" applyFont="1" applyFill="1" applyBorder="1" applyAlignment="1">
      <alignment horizontal="center" shrinkToFit="1"/>
    </xf>
    <xf numFmtId="2" fontId="11" fillId="0" borderId="28" xfId="2" applyNumberFormat="1" applyFont="1" applyFill="1" applyBorder="1" applyAlignment="1">
      <alignment horizontal="center" shrinkToFit="1"/>
    </xf>
    <xf numFmtId="0" fontId="13" fillId="0" borderId="0" xfId="2" applyFont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1" fontId="11" fillId="0" borderId="0" xfId="2" applyNumberFormat="1" applyFont="1"/>
    <xf numFmtId="1" fontId="15" fillId="5" borderId="11" xfId="2" applyNumberFormat="1" applyFont="1" applyFill="1" applyBorder="1" applyAlignment="1">
      <alignment horizontal="center"/>
    </xf>
    <xf numFmtId="1" fontId="15" fillId="5" borderId="11" xfId="2" applyNumberFormat="1" applyFont="1" applyFill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right"/>
    </xf>
    <xf numFmtId="0" fontId="38" fillId="3" borderId="30" xfId="0" applyFont="1" applyFill="1" applyBorder="1" applyAlignment="1">
      <alignment horizontal="left"/>
    </xf>
    <xf numFmtId="0" fontId="13" fillId="3" borderId="0" xfId="0" applyFont="1" applyFill="1"/>
    <xf numFmtId="0" fontId="13" fillId="0" borderId="0" xfId="2" applyFont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1" fillId="0" borderId="11" xfId="2" applyFont="1" applyBorder="1" applyAlignment="1">
      <alignment horizontal="center" vertical="center" shrinkToFit="1"/>
    </xf>
    <xf numFmtId="0" fontId="1" fillId="0" borderId="0" xfId="4"/>
    <xf numFmtId="0" fontId="13" fillId="0" borderId="0" xfId="2" applyFont="1" applyAlignment="1">
      <alignment horizontal="center" vertical="center"/>
    </xf>
    <xf numFmtId="0" fontId="38" fillId="3" borderId="0" xfId="0" applyFont="1" applyFill="1" applyBorder="1" applyAlignment="1">
      <alignment horizontal="left"/>
    </xf>
    <xf numFmtId="0" fontId="13" fillId="0" borderId="0" xfId="2" applyFont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5" fillId="15" borderId="11" xfId="2" applyFont="1" applyFill="1" applyBorder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9" fontId="11" fillId="0" borderId="0" xfId="2" applyNumberFormat="1" applyFont="1" applyAlignment="1"/>
    <xf numFmtId="49" fontId="13" fillId="0" borderId="0" xfId="2" applyNumberFormat="1" applyFont="1" applyAlignment="1">
      <alignment horizontal="center" vertical="center"/>
    </xf>
    <xf numFmtId="49" fontId="15" fillId="0" borderId="11" xfId="2" quotePrefix="1" applyNumberFormat="1" applyFont="1" applyBorder="1" applyAlignment="1">
      <alignment horizontal="center" vertical="center" shrinkToFit="1"/>
    </xf>
    <xf numFmtId="49" fontId="11" fillId="0" borderId="14" xfId="2" applyNumberFormat="1" applyFont="1" applyBorder="1" applyAlignment="1">
      <alignment horizontal="center" shrinkToFit="1"/>
    </xf>
    <xf numFmtId="49" fontId="11" fillId="0" borderId="28" xfId="2" applyNumberFormat="1" applyFont="1" applyBorder="1" applyAlignment="1">
      <alignment horizontal="center" shrinkToFit="1"/>
    </xf>
    <xf numFmtId="49" fontId="14" fillId="0" borderId="0" xfId="0" applyNumberFormat="1" applyFont="1"/>
    <xf numFmtId="49" fontId="11" fillId="0" borderId="0" xfId="2" applyNumberFormat="1" applyFont="1"/>
    <xf numFmtId="49" fontId="13" fillId="0" borderId="0" xfId="0" applyNumberFormat="1" applyFont="1"/>
    <xf numFmtId="49" fontId="0" fillId="0" borderId="9" xfId="0" applyNumberFormat="1" applyBorder="1" applyAlignment="1">
      <alignment horizontal="center" vertical="center"/>
    </xf>
    <xf numFmtId="49" fontId="13" fillId="0" borderId="0" xfId="2" applyNumberFormat="1" applyFont="1" applyFill="1" applyAlignment="1">
      <alignment horizontal="center" vertical="center"/>
    </xf>
    <xf numFmtId="49" fontId="11" fillId="0" borderId="13" xfId="2" applyNumberFormat="1" applyFont="1" applyBorder="1" applyAlignment="1">
      <alignment horizontal="center" shrinkToFit="1"/>
    </xf>
    <xf numFmtId="49" fontId="11" fillId="0" borderId="15" xfId="2" applyNumberFormat="1" applyFont="1" applyBorder="1" applyAlignment="1">
      <alignment horizontal="center" shrinkToFit="1"/>
    </xf>
    <xf numFmtId="0" fontId="13" fillId="0" borderId="0" xfId="2" applyFont="1" applyFill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28" fillId="20" borderId="11" xfId="0" applyFont="1" applyFill="1" applyBorder="1" applyAlignment="1">
      <alignment horizontal="center"/>
    </xf>
    <xf numFmtId="0" fontId="13" fillId="0" borderId="0" xfId="2" applyFont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5" fillId="3" borderId="18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shrinkToFit="1"/>
    </xf>
    <xf numFmtId="0" fontId="28" fillId="20" borderId="11" xfId="0" applyFont="1" applyFill="1" applyBorder="1" applyAlignment="1">
      <alignment horizontal="center" vertical="center"/>
    </xf>
    <xf numFmtId="0" fontId="18" fillId="13" borderId="11" xfId="2" applyFont="1" applyFill="1" applyBorder="1" applyAlignment="1">
      <alignment vertical="center" shrinkToFit="1"/>
    </xf>
    <xf numFmtId="0" fontId="15" fillId="21" borderId="11" xfId="2" applyFont="1" applyFill="1" applyBorder="1" applyAlignment="1">
      <alignment horizontal="center" vertical="center" wrapText="1"/>
    </xf>
    <xf numFmtId="0" fontId="15" fillId="21" borderId="9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1" fillId="0" borderId="11" xfId="2" applyFont="1" applyFill="1" applyBorder="1" applyAlignment="1">
      <alignment horizontal="center" vertical="center" shrinkToFit="1"/>
    </xf>
    <xf numFmtId="0" fontId="24" fillId="0" borderId="11" xfId="2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24" fillId="0" borderId="11" xfId="2" quotePrefix="1" applyFont="1" applyFill="1" applyBorder="1" applyAlignment="1">
      <alignment horizontal="center" vertical="center" shrinkToFit="1"/>
    </xf>
    <xf numFmtId="0" fontId="12" fillId="0" borderId="14" xfId="2" applyFont="1" applyFill="1" applyBorder="1" applyAlignment="1">
      <alignment horizontal="center" shrinkToFit="1"/>
    </xf>
    <xf numFmtId="0" fontId="12" fillId="0" borderId="28" xfId="2" applyFont="1" applyFill="1" applyBorder="1" applyAlignment="1">
      <alignment horizontal="center" shrinkToFit="1"/>
    </xf>
    <xf numFmtId="0" fontId="24" fillId="22" borderId="9" xfId="2" applyFont="1" applyFill="1" applyBorder="1" applyAlignment="1">
      <alignment horizontal="center" vertical="center" wrapText="1"/>
    </xf>
    <xf numFmtId="0" fontId="24" fillId="22" borderId="11" xfId="2" quotePrefix="1" applyFont="1" applyFill="1" applyBorder="1" applyAlignment="1">
      <alignment horizontal="center" vertical="center" shrinkToFit="1"/>
    </xf>
    <xf numFmtId="0" fontId="12" fillId="22" borderId="14" xfId="2" applyFont="1" applyFill="1" applyBorder="1" applyAlignment="1">
      <alignment horizontal="center" shrinkToFit="1"/>
    </xf>
    <xf numFmtId="0" fontId="12" fillId="22" borderId="28" xfId="2" applyFont="1" applyFill="1" applyBorder="1" applyAlignment="1">
      <alignment horizontal="center" shrinkToFit="1"/>
    </xf>
    <xf numFmtId="0" fontId="15" fillId="17" borderId="11" xfId="2" applyFont="1" applyFill="1" applyBorder="1" applyAlignment="1">
      <alignment horizontal="center" vertical="center"/>
    </xf>
    <xf numFmtId="0" fontId="15" fillId="17" borderId="11" xfId="2" quotePrefix="1" applyFont="1" applyFill="1" applyBorder="1" applyAlignment="1">
      <alignment horizontal="center" vertical="center" shrinkToFit="1"/>
    </xf>
    <xf numFmtId="0" fontId="11" fillId="17" borderId="13" xfId="2" applyFont="1" applyFill="1" applyBorder="1" applyAlignment="1">
      <alignment horizontal="center" shrinkToFit="1"/>
    </xf>
    <xf numFmtId="0" fontId="11" fillId="17" borderId="14" xfId="2" applyFont="1" applyFill="1" applyBorder="1" applyAlignment="1">
      <alignment horizontal="center" shrinkToFit="1"/>
    </xf>
    <xf numFmtId="0" fontId="11" fillId="17" borderId="28" xfId="2" applyFont="1" applyFill="1" applyBorder="1" applyAlignment="1">
      <alignment horizontal="center" shrinkToFit="1"/>
    </xf>
    <xf numFmtId="0" fontId="11" fillId="17" borderId="11" xfId="2" applyFont="1" applyFill="1" applyBorder="1" applyAlignment="1">
      <alignment horizontal="center" shrinkToFit="1"/>
    </xf>
    <xf numFmtId="2" fontId="11" fillId="17" borderId="11" xfId="2" applyNumberFormat="1" applyFont="1" applyFill="1" applyBorder="1" applyAlignment="1">
      <alignment horizontal="center" shrinkToFit="1"/>
    </xf>
    <xf numFmtId="1" fontId="11" fillId="17" borderId="11" xfId="2" applyNumberFormat="1" applyFont="1" applyFill="1" applyBorder="1" applyAlignment="1">
      <alignment horizontal="center" shrinkToFit="1"/>
    </xf>
    <xf numFmtId="0" fontId="11" fillId="7" borderId="13" xfId="2" applyFont="1" applyFill="1" applyBorder="1" applyAlignment="1">
      <alignment horizontal="center" shrinkToFit="1"/>
    </xf>
    <xf numFmtId="0" fontId="11" fillId="7" borderId="14" xfId="2" applyFont="1" applyFill="1" applyBorder="1" applyAlignment="1">
      <alignment horizontal="center" shrinkToFit="1"/>
    </xf>
    <xf numFmtId="0" fontId="11" fillId="7" borderId="28" xfId="2" applyFont="1" applyFill="1" applyBorder="1" applyAlignment="1">
      <alignment horizontal="center" shrinkToFit="1"/>
    </xf>
    <xf numFmtId="0" fontId="15" fillId="8" borderId="11" xfId="2" quotePrefix="1" applyFont="1" applyFill="1" applyBorder="1" applyAlignment="1">
      <alignment horizontal="center" vertical="center" shrinkToFit="1"/>
    </xf>
    <xf numFmtId="2" fontId="11" fillId="8" borderId="13" xfId="2" applyNumberFormat="1" applyFont="1" applyFill="1" applyBorder="1" applyAlignment="1">
      <alignment horizontal="center" shrinkToFit="1"/>
    </xf>
    <xf numFmtId="2" fontId="11" fillId="8" borderId="14" xfId="2" applyNumberFormat="1" applyFont="1" applyFill="1" applyBorder="1" applyAlignment="1">
      <alignment horizontal="center" shrinkToFit="1"/>
    </xf>
    <xf numFmtId="2" fontId="11" fillId="8" borderId="28" xfId="2" applyNumberFormat="1" applyFont="1" applyFill="1" applyBorder="1" applyAlignment="1">
      <alignment horizontal="center" shrinkToFit="1"/>
    </xf>
    <xf numFmtId="0" fontId="11" fillId="0" borderId="16" xfId="2" applyFont="1" applyBorder="1" applyAlignment="1">
      <alignment horizontal="center" vertical="center" wrapText="1" shrinkToFit="1"/>
    </xf>
    <xf numFmtId="0" fontId="13" fillId="0" borderId="0" xfId="2" applyFont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1" fillId="23" borderId="13" xfId="2" applyFont="1" applyFill="1" applyBorder="1" applyAlignment="1">
      <alignment shrinkToFit="1"/>
    </xf>
    <xf numFmtId="0" fontId="11" fillId="23" borderId="14" xfId="2" applyFont="1" applyFill="1" applyBorder="1" applyAlignment="1">
      <alignment shrinkToFit="1"/>
    </xf>
    <xf numFmtId="0" fontId="11" fillId="23" borderId="15" xfId="2" applyFont="1" applyFill="1" applyBorder="1" applyAlignment="1">
      <alignment shrinkToFit="1"/>
    </xf>
    <xf numFmtId="0" fontId="15" fillId="23" borderId="9" xfId="2" applyFont="1" applyFill="1" applyBorder="1" applyAlignment="1">
      <alignment horizontal="center" vertical="center"/>
    </xf>
    <xf numFmtId="0" fontId="15" fillId="12" borderId="11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3" fillId="7" borderId="3" xfId="3" applyFont="1" applyFill="1" applyBorder="1" applyAlignment="1">
      <alignment horizontal="center" vertical="center" wrapText="1" shrinkToFit="1"/>
    </xf>
    <xf numFmtId="0" fontId="23" fillId="7" borderId="6" xfId="3" applyFont="1" applyFill="1" applyBorder="1" applyAlignment="1">
      <alignment horizontal="center" vertical="center" wrapText="1" shrinkToFit="1"/>
    </xf>
    <xf numFmtId="0" fontId="23" fillId="7" borderId="9" xfId="3" applyFont="1" applyFill="1" applyBorder="1" applyAlignment="1">
      <alignment horizontal="center" vertical="center" wrapText="1" shrinkToFit="1"/>
    </xf>
    <xf numFmtId="0" fontId="12" fillId="8" borderId="11" xfId="3" applyFont="1" applyFill="1" applyBorder="1" applyAlignment="1">
      <alignment horizontal="center" vertical="center" shrinkToFit="1"/>
    </xf>
    <xf numFmtId="0" fontId="21" fillId="0" borderId="0" xfId="3" applyFont="1" applyAlignment="1">
      <alignment horizontal="center" vertical="center"/>
    </xf>
    <xf numFmtId="0" fontId="12" fillId="0" borderId="3" xfId="3" applyFont="1" applyBorder="1" applyAlignment="1">
      <alignment horizontal="center" vertical="center" shrinkToFit="1"/>
    </xf>
    <xf numFmtId="0" fontId="12" fillId="0" borderId="6" xfId="3" applyFont="1" applyBorder="1" applyAlignment="1">
      <alignment horizontal="center" vertical="center" shrinkToFit="1"/>
    </xf>
    <xf numFmtId="0" fontId="12" fillId="0" borderId="9" xfId="3" applyFont="1" applyBorder="1" applyAlignment="1">
      <alignment horizontal="center" vertical="center" shrinkToFit="1"/>
    </xf>
    <xf numFmtId="0" fontId="12" fillId="0" borderId="3" xfId="3" applyFont="1" applyBorder="1" applyAlignment="1">
      <alignment horizontal="center" vertical="center" wrapText="1" shrinkToFit="1"/>
    </xf>
    <xf numFmtId="0" fontId="12" fillId="0" borderId="6" xfId="3" applyFont="1" applyBorder="1" applyAlignment="1">
      <alignment horizontal="center" vertical="center" wrapText="1" shrinkToFit="1"/>
    </xf>
    <xf numFmtId="0" fontId="12" fillId="0" borderId="2" xfId="3" applyFont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4" xfId="3" applyFont="1" applyBorder="1" applyAlignment="1">
      <alignment horizontal="center" vertical="center" shrinkToFit="1"/>
    </xf>
    <xf numFmtId="0" fontId="12" fillId="0" borderId="8" xfId="3" applyFont="1" applyBorder="1" applyAlignment="1">
      <alignment horizontal="center" vertical="center" shrinkToFit="1"/>
    </xf>
    <xf numFmtId="0" fontId="12" fillId="0" borderId="10" xfId="3" applyFont="1" applyBorder="1" applyAlignment="1">
      <alignment horizontal="center" vertical="center" shrinkToFit="1"/>
    </xf>
    <xf numFmtId="0" fontId="12" fillId="0" borderId="12" xfId="3" applyFont="1" applyBorder="1" applyAlignment="1">
      <alignment horizontal="center" vertical="center" shrinkToFit="1"/>
    </xf>
    <xf numFmtId="0" fontId="12" fillId="18" borderId="11" xfId="3" applyFont="1" applyFill="1" applyBorder="1" applyAlignment="1">
      <alignment horizontal="center" vertical="center" shrinkToFit="1"/>
    </xf>
    <xf numFmtId="0" fontId="12" fillId="18" borderId="11" xfId="3" applyFont="1" applyFill="1" applyBorder="1" applyAlignment="1">
      <alignment horizontal="center" vertical="center" wrapText="1" shrinkToFit="1"/>
    </xf>
    <xf numFmtId="0" fontId="12" fillId="8" borderId="3" xfId="3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center" vertical="center" wrapText="1"/>
    </xf>
    <xf numFmtId="0" fontId="12" fillId="8" borderId="9" xfId="3" applyFont="1" applyFill="1" applyBorder="1" applyAlignment="1">
      <alignment horizontal="center" vertical="center" wrapText="1"/>
    </xf>
    <xf numFmtId="0" fontId="19" fillId="18" borderId="11" xfId="3" applyFont="1" applyFill="1" applyBorder="1" applyAlignment="1">
      <alignment horizontal="center" vertical="center" shrinkToFit="1"/>
    </xf>
    <xf numFmtId="0" fontId="21" fillId="0" borderId="0" xfId="4" applyFont="1" applyFill="1" applyAlignment="1">
      <alignment horizontal="center"/>
    </xf>
    <xf numFmtId="0" fontId="24" fillId="0" borderId="11" xfId="4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horizontal="center" vertical="center" wrapText="1"/>
    </xf>
    <xf numFmtId="0" fontId="24" fillId="0" borderId="12" xfId="2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5" fillId="8" borderId="11" xfId="2" applyFont="1" applyFill="1" applyBorder="1" applyAlignment="1">
      <alignment horizontal="center" vertical="center"/>
    </xf>
    <xf numFmtId="0" fontId="15" fillId="12" borderId="16" xfId="2" applyFont="1" applyFill="1" applyBorder="1" applyAlignment="1">
      <alignment horizontal="center" vertical="center"/>
    </xf>
    <xf numFmtId="0" fontId="15" fillId="12" borderId="18" xfId="2" applyFont="1" applyFill="1" applyBorder="1" applyAlignment="1">
      <alignment horizontal="center" vertical="center"/>
    </xf>
    <xf numFmtId="0" fontId="15" fillId="12" borderId="11" xfId="2" applyFont="1" applyFill="1" applyBorder="1" applyAlignment="1">
      <alignment horizontal="center" vertical="center"/>
    </xf>
    <xf numFmtId="0" fontId="15" fillId="7" borderId="11" xfId="2" applyFont="1" applyFill="1" applyBorder="1" applyAlignment="1">
      <alignment horizontal="center" vertical="center"/>
    </xf>
    <xf numFmtId="0" fontId="15" fillId="4" borderId="16" xfId="2" applyFont="1" applyFill="1" applyBorder="1" applyAlignment="1">
      <alignment horizontal="right" shrinkToFit="1"/>
    </xf>
    <xf numFmtId="0" fontId="15" fillId="4" borderId="17" xfId="2" applyFont="1" applyFill="1" applyBorder="1" applyAlignment="1">
      <alignment horizontal="right" shrinkToFit="1"/>
    </xf>
    <xf numFmtId="0" fontId="15" fillId="4" borderId="18" xfId="2" applyFont="1" applyFill="1" applyBorder="1" applyAlignment="1">
      <alignment horizontal="right" shrinkToFit="1"/>
    </xf>
    <xf numFmtId="0" fontId="15" fillId="4" borderId="16" xfId="2" applyFont="1" applyFill="1" applyBorder="1" applyAlignment="1">
      <alignment horizontal="left" shrinkToFit="1"/>
    </xf>
    <xf numFmtId="0" fontId="15" fillId="4" borderId="17" xfId="2" applyFont="1" applyFill="1" applyBorder="1" applyAlignment="1">
      <alignment horizontal="left" shrinkToFit="1"/>
    </xf>
    <xf numFmtId="0" fontId="15" fillId="4" borderId="18" xfId="2" applyFont="1" applyFill="1" applyBorder="1" applyAlignment="1">
      <alignment horizontal="left" shrinkToFit="1"/>
    </xf>
    <xf numFmtId="0" fontId="15" fillId="0" borderId="3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/>
    </xf>
    <xf numFmtId="0" fontId="15" fillId="12" borderId="3" xfId="2" applyFont="1" applyFill="1" applyBorder="1" applyAlignment="1">
      <alignment horizontal="center" vertical="center"/>
    </xf>
    <xf numFmtId="0" fontId="15" fillId="12" borderId="9" xfId="2" applyFont="1" applyFill="1" applyBorder="1" applyAlignment="1">
      <alignment horizontal="center" vertical="center"/>
    </xf>
    <xf numFmtId="0" fontId="15" fillId="13" borderId="11" xfId="2" applyFont="1" applyFill="1" applyBorder="1" applyAlignment="1">
      <alignment horizontal="center" vertical="center"/>
    </xf>
    <xf numFmtId="0" fontId="15" fillId="8" borderId="11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2" fillId="0" borderId="2" xfId="2" applyFont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12" fillId="0" borderId="4" xfId="2" applyFont="1" applyBorder="1" applyAlignment="1" applyProtection="1">
      <alignment horizontal="center" vertical="center" wrapText="1"/>
      <protection locked="0"/>
    </xf>
    <xf numFmtId="0" fontId="12" fillId="0" borderId="8" xfId="2" applyFont="1" applyBorder="1" applyAlignment="1" applyProtection="1">
      <alignment horizontal="center" vertical="center" wrapText="1"/>
      <protection locked="0"/>
    </xf>
    <xf numFmtId="0" fontId="12" fillId="0" borderId="10" xfId="2" applyFont="1" applyBorder="1" applyAlignment="1" applyProtection="1">
      <alignment horizontal="center" vertical="center" wrapText="1"/>
      <protection locked="0"/>
    </xf>
    <xf numFmtId="0" fontId="12" fillId="0" borderId="12" xfId="2" applyFont="1" applyBorder="1" applyAlignment="1" applyProtection="1">
      <alignment horizontal="center" vertical="center" wrapText="1"/>
      <protection locked="0"/>
    </xf>
    <xf numFmtId="0" fontId="28" fillId="20" borderId="2" xfId="0" applyFont="1" applyFill="1" applyBorder="1" applyAlignment="1">
      <alignment horizontal="center" shrinkToFit="1"/>
    </xf>
    <xf numFmtId="0" fontId="28" fillId="20" borderId="1" xfId="0" applyFont="1" applyFill="1" applyBorder="1" applyAlignment="1">
      <alignment horizontal="center" shrinkToFit="1"/>
    </xf>
    <xf numFmtId="0" fontId="28" fillId="20" borderId="4" xfId="0" applyFont="1" applyFill="1" applyBorder="1" applyAlignment="1">
      <alignment horizontal="center" shrinkToFit="1"/>
    </xf>
    <xf numFmtId="0" fontId="28" fillId="20" borderId="16" xfId="0" applyFont="1" applyFill="1" applyBorder="1" applyAlignment="1">
      <alignment horizontal="center"/>
    </xf>
    <xf numFmtId="0" fontId="28" fillId="20" borderId="18" xfId="0" applyFont="1" applyFill="1" applyBorder="1" applyAlignment="1">
      <alignment horizontal="center"/>
    </xf>
    <xf numFmtId="0" fontId="15" fillId="0" borderId="16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5" fillId="0" borderId="3" xfId="2" applyFont="1" applyFill="1" applyBorder="1" applyAlignment="1">
      <alignment horizontal="center" vertical="center" shrinkToFit="1"/>
    </xf>
    <xf numFmtId="0" fontId="15" fillId="0" borderId="6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wrapText="1" shrinkToFit="1"/>
    </xf>
    <xf numFmtId="0" fontId="11" fillId="0" borderId="6" xfId="2" applyFont="1" applyFill="1" applyBorder="1" applyAlignment="1">
      <alignment horizontal="center" vertical="center" wrapText="1" shrinkToFit="1"/>
    </xf>
    <xf numFmtId="0" fontId="11" fillId="0" borderId="9" xfId="2" applyFont="1" applyFill="1" applyBorder="1" applyAlignment="1">
      <alignment horizontal="center" vertical="center" wrapText="1" shrinkToFit="1"/>
    </xf>
    <xf numFmtId="0" fontId="15" fillId="0" borderId="17" xfId="2" applyFont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textRotation="90"/>
    </xf>
    <xf numFmtId="0" fontId="11" fillId="0" borderId="11" xfId="2" applyFont="1" applyBorder="1" applyAlignment="1">
      <alignment horizontal="center" textRotation="90"/>
    </xf>
    <xf numFmtId="0" fontId="11" fillId="0" borderId="3" xfId="2" applyFont="1" applyFill="1" applyBorder="1" applyAlignment="1">
      <alignment horizontal="center" textRotation="90" shrinkToFit="1"/>
    </xf>
    <xf numFmtId="0" fontId="11" fillId="0" borderId="6" xfId="2" applyFont="1" applyFill="1" applyBorder="1" applyAlignment="1">
      <alignment horizontal="center" textRotation="90" shrinkToFit="1"/>
    </xf>
    <xf numFmtId="0" fontId="11" fillId="0" borderId="11" xfId="2" applyFont="1" applyFill="1" applyBorder="1" applyAlignment="1">
      <alignment horizontal="center" textRotation="90" shrinkToFit="1"/>
    </xf>
    <xf numFmtId="0" fontId="11" fillId="0" borderId="3" xfId="2" applyFont="1" applyFill="1" applyBorder="1" applyAlignment="1">
      <alignment horizontal="center" vertical="center" shrinkToFit="1"/>
    </xf>
    <xf numFmtId="0" fontId="11" fillId="0" borderId="6" xfId="2" applyFont="1" applyFill="1" applyBorder="1" applyAlignment="1">
      <alignment horizontal="center" vertical="center" shrinkToFit="1"/>
    </xf>
    <xf numFmtId="0" fontId="15" fillId="0" borderId="16" xfId="2" applyFont="1" applyFill="1" applyBorder="1" applyAlignment="1">
      <alignment horizontal="center" vertical="center" shrinkToFit="1"/>
    </xf>
    <xf numFmtId="0" fontId="15" fillId="0" borderId="17" xfId="2" applyFont="1" applyFill="1" applyBorder="1" applyAlignment="1">
      <alignment horizontal="center" vertical="center" shrinkToFit="1"/>
    </xf>
    <xf numFmtId="0" fontId="15" fillId="0" borderId="18" xfId="2" applyFont="1" applyFill="1" applyBorder="1" applyAlignment="1">
      <alignment horizontal="center" vertical="center" shrinkToFit="1"/>
    </xf>
    <xf numFmtId="0" fontId="11" fillId="0" borderId="11" xfId="2" applyFont="1" applyFill="1" applyBorder="1" applyAlignment="1">
      <alignment horizontal="center" vertical="center" shrinkToFit="1"/>
    </xf>
    <xf numFmtId="0" fontId="0" fillId="0" borderId="11" xfId="0" applyBorder="1" applyAlignment="1"/>
    <xf numFmtId="0" fontId="11" fillId="3" borderId="11" xfId="2" applyFont="1" applyFill="1" applyBorder="1" applyAlignment="1">
      <alignment horizontal="center" textRotation="90"/>
    </xf>
    <xf numFmtId="0" fontId="11" fillId="20" borderId="3" xfId="2" applyFont="1" applyFill="1" applyBorder="1" applyAlignment="1">
      <alignment horizontal="center" textRotation="90"/>
    </xf>
    <xf numFmtId="0" fontId="11" fillId="20" borderId="6" xfId="2" applyFont="1" applyFill="1" applyBorder="1" applyAlignment="1">
      <alignment horizontal="center" textRotation="90"/>
    </xf>
    <xf numFmtId="0" fontId="11" fillId="20" borderId="9" xfId="2" applyFont="1" applyFill="1" applyBorder="1" applyAlignment="1">
      <alignment horizontal="center" textRotation="90"/>
    </xf>
    <xf numFmtId="0" fontId="11" fillId="14" borderId="11" xfId="2" applyFont="1" applyFill="1" applyBorder="1" applyAlignment="1">
      <alignment horizontal="center" textRotation="90"/>
    </xf>
    <xf numFmtId="0" fontId="18" fillId="3" borderId="2" xfId="2" applyFont="1" applyFill="1" applyBorder="1" applyAlignment="1">
      <alignment horizontal="center" vertical="center" shrinkToFit="1"/>
    </xf>
    <xf numFmtId="0" fontId="18" fillId="3" borderId="4" xfId="2" applyFont="1" applyFill="1" applyBorder="1" applyAlignment="1">
      <alignment horizontal="center" vertical="center" shrinkToFit="1"/>
    </xf>
    <xf numFmtId="0" fontId="18" fillId="3" borderId="8" xfId="2" applyFont="1" applyFill="1" applyBorder="1" applyAlignment="1">
      <alignment horizontal="center" vertical="center" shrinkToFit="1"/>
    </xf>
    <xf numFmtId="0" fontId="0" fillId="0" borderId="12" xfId="0" applyBorder="1" applyAlignment="1"/>
    <xf numFmtId="0" fontId="15" fillId="3" borderId="16" xfId="2" applyFont="1" applyFill="1" applyBorder="1" applyAlignment="1">
      <alignment horizontal="center" vertical="center"/>
    </xf>
    <xf numFmtId="0" fontId="15" fillId="3" borderId="17" xfId="2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center" vertical="center"/>
    </xf>
    <xf numFmtId="0" fontId="13" fillId="0" borderId="11" xfId="2" applyFont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textRotation="90" shrinkToFit="1"/>
    </xf>
    <xf numFmtId="0" fontId="15" fillId="0" borderId="6" xfId="2" applyFont="1" applyFill="1" applyBorder="1" applyAlignment="1">
      <alignment horizontal="center" textRotation="90" shrinkToFit="1"/>
    </xf>
    <xf numFmtId="0" fontId="15" fillId="0" borderId="11" xfId="2" applyFont="1" applyBorder="1" applyAlignment="1">
      <alignment horizontal="center" vertical="center" shrinkToFit="1"/>
    </xf>
    <xf numFmtId="0" fontId="15" fillId="0" borderId="17" xfId="2" applyFont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textRotation="90"/>
    </xf>
    <xf numFmtId="0" fontId="11" fillId="0" borderId="6" xfId="2" applyFont="1" applyFill="1" applyBorder="1" applyAlignment="1">
      <alignment horizontal="center" textRotation="90"/>
    </xf>
    <xf numFmtId="0" fontId="11" fillId="0" borderId="9" xfId="2" applyFont="1" applyFill="1" applyBorder="1" applyAlignment="1">
      <alignment horizontal="center" textRotation="90"/>
    </xf>
    <xf numFmtId="0" fontId="15" fillId="0" borderId="11" xfId="2" applyFont="1" applyFill="1" applyBorder="1" applyAlignment="1">
      <alignment horizontal="center" vertical="center" shrinkToFit="1"/>
    </xf>
    <xf numFmtId="0" fontId="31" fillId="0" borderId="9" xfId="2" applyFont="1" applyFill="1" applyBorder="1" applyAlignment="1">
      <alignment horizontal="center" textRotation="90"/>
    </xf>
    <xf numFmtId="0" fontId="31" fillId="0" borderId="11" xfId="2" applyFont="1" applyFill="1" applyBorder="1" applyAlignment="1">
      <alignment horizontal="center" textRotation="90"/>
    </xf>
    <xf numFmtId="0" fontId="28" fillId="0" borderId="11" xfId="2" applyFont="1" applyBorder="1" applyAlignment="1">
      <alignment horizontal="center" vertical="center" wrapText="1" shrinkToFit="1"/>
    </xf>
    <xf numFmtId="0" fontId="15" fillId="13" borderId="11" xfId="2" applyFont="1" applyFill="1" applyBorder="1" applyAlignment="1">
      <alignment horizontal="center" vertical="center" shrinkToFit="1"/>
    </xf>
    <xf numFmtId="0" fontId="28" fillId="0" borderId="11" xfId="2" applyFont="1" applyFill="1" applyBorder="1" applyAlignment="1">
      <alignment horizontal="center" vertical="center" wrapText="1"/>
    </xf>
    <xf numFmtId="0" fontId="28" fillId="0" borderId="11" xfId="2" applyFont="1" applyFill="1" applyBorder="1" applyAlignment="1">
      <alignment horizontal="center" vertical="center"/>
    </xf>
    <xf numFmtId="0" fontId="28" fillId="0" borderId="11" xfId="2" applyFont="1" applyBorder="1" applyAlignment="1">
      <alignment horizontal="center" vertical="center" wrapText="1"/>
    </xf>
    <xf numFmtId="0" fontId="28" fillId="0" borderId="11" xfId="2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12" borderId="11" xfId="0" applyFont="1" applyFill="1" applyBorder="1" applyAlignment="1">
      <alignment horizontal="center" vertical="top" wrapText="1"/>
    </xf>
    <xf numFmtId="0" fontId="31" fillId="12" borderId="11" xfId="0" applyFont="1" applyFill="1" applyBorder="1" applyAlignment="1">
      <alignment horizontal="center" vertical="center"/>
    </xf>
    <xf numFmtId="0" fontId="31" fillId="12" borderId="11" xfId="0" applyFont="1" applyFill="1" applyBorder="1" applyAlignment="1">
      <alignment horizontal="center" vertical="center" wrapText="1"/>
    </xf>
    <xf numFmtId="0" fontId="15" fillId="14" borderId="11" xfId="2" applyFont="1" applyFill="1" applyBorder="1" applyAlignment="1">
      <alignment horizontal="center" vertical="center" shrinkToFit="1"/>
    </xf>
    <xf numFmtId="0" fontId="30" fillId="0" borderId="2" xfId="2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0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 shrinkToFit="1"/>
    </xf>
    <xf numFmtId="0" fontId="11" fillId="0" borderId="1" xfId="2" applyFont="1" applyBorder="1" applyAlignment="1">
      <alignment horizontal="center" vertical="center" wrapText="1" shrinkToFit="1"/>
    </xf>
    <xf numFmtId="0" fontId="11" fillId="0" borderId="4" xfId="2" applyFont="1" applyBorder="1" applyAlignment="1">
      <alignment horizontal="center" vertical="center" wrapText="1" shrinkToFit="1"/>
    </xf>
    <xf numFmtId="0" fontId="11" fillId="0" borderId="8" xfId="2" applyFont="1" applyBorder="1" applyAlignment="1">
      <alignment horizontal="center" vertical="center" wrapText="1" shrinkToFit="1"/>
    </xf>
    <xf numFmtId="0" fontId="11" fillId="0" borderId="10" xfId="2" applyFont="1" applyBorder="1" applyAlignment="1">
      <alignment horizontal="center" vertical="center" wrapText="1" shrinkToFit="1"/>
    </xf>
    <xf numFmtId="0" fontId="11" fillId="0" borderId="12" xfId="2" applyFont="1" applyBorder="1" applyAlignment="1">
      <alignment horizontal="center" vertical="center" wrapText="1" shrinkToFit="1"/>
    </xf>
    <xf numFmtId="0" fontId="15" fillId="8" borderId="11" xfId="2" applyFont="1" applyFill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12" xfId="2" applyFont="1" applyBorder="1" applyAlignment="1">
      <alignment horizontal="center" vertical="center" shrinkToFit="1"/>
    </xf>
    <xf numFmtId="0" fontId="28" fillId="10" borderId="11" xfId="2" applyFont="1" applyFill="1" applyBorder="1" applyAlignment="1">
      <alignment horizontal="center" vertical="center" wrapText="1"/>
    </xf>
    <xf numFmtId="0" fontId="15" fillId="12" borderId="11" xfId="2" applyFont="1" applyFill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28" fillId="20" borderId="16" xfId="0" applyFont="1" applyFill="1" applyBorder="1" applyAlignment="1">
      <alignment horizontal="center" vertical="center" shrinkToFit="1"/>
    </xf>
    <xf numFmtId="0" fontId="28" fillId="20" borderId="17" xfId="0" applyFont="1" applyFill="1" applyBorder="1" applyAlignment="1">
      <alignment horizontal="center" vertical="center" shrinkToFit="1"/>
    </xf>
    <xf numFmtId="0" fontId="28" fillId="20" borderId="18" xfId="0" applyFont="1" applyFill="1" applyBorder="1" applyAlignment="1">
      <alignment horizontal="center" vertical="center" shrinkToFit="1"/>
    </xf>
    <xf numFmtId="0" fontId="28" fillId="20" borderId="16" xfId="0" applyFont="1" applyFill="1" applyBorder="1" applyAlignment="1">
      <alignment horizontal="center" vertical="center"/>
    </xf>
    <xf numFmtId="0" fontId="28" fillId="20" borderId="18" xfId="0" applyFont="1" applyFill="1" applyBorder="1" applyAlignment="1">
      <alignment horizontal="center" vertical="center"/>
    </xf>
    <xf numFmtId="0" fontId="11" fillId="0" borderId="11" xfId="2" applyFont="1" applyBorder="1" applyAlignment="1">
      <alignment horizontal="center" vertical="center" wrapText="1" shrinkToFit="1"/>
    </xf>
    <xf numFmtId="0" fontId="17" fillId="0" borderId="0" xfId="2" applyFont="1" applyAlignment="1">
      <alignment horizontal="center"/>
    </xf>
    <xf numFmtId="0" fontId="11" fillId="0" borderId="8" xfId="2" applyFont="1" applyFill="1" applyBorder="1" applyAlignment="1">
      <alignment horizontal="center" textRotation="90"/>
    </xf>
    <xf numFmtId="0" fontId="11" fillId="0" borderId="12" xfId="2" applyFont="1" applyFill="1" applyBorder="1" applyAlignment="1">
      <alignment horizontal="center" textRotation="90"/>
    </xf>
    <xf numFmtId="0" fontId="11" fillId="0" borderId="8" xfId="2" applyFont="1" applyBorder="1" applyAlignment="1">
      <alignment horizontal="center" textRotation="90"/>
    </xf>
    <xf numFmtId="0" fontId="11" fillId="0" borderId="12" xfId="2" applyFont="1" applyBorder="1" applyAlignment="1">
      <alignment horizontal="center" textRotation="90"/>
    </xf>
    <xf numFmtId="0" fontId="11" fillId="0" borderId="8" xfId="2" applyFont="1" applyFill="1" applyBorder="1" applyAlignment="1">
      <alignment horizontal="center" textRotation="90" shrinkToFit="1"/>
    </xf>
    <xf numFmtId="0" fontId="11" fillId="0" borderId="10" xfId="2" applyFont="1" applyFill="1" applyBorder="1" applyAlignment="1">
      <alignment horizontal="center" textRotation="90" shrinkToFit="1"/>
    </xf>
    <xf numFmtId="0" fontId="11" fillId="0" borderId="10" xfId="2" applyFont="1" applyFill="1" applyBorder="1" applyAlignment="1">
      <alignment horizontal="center" textRotation="90"/>
    </xf>
    <xf numFmtId="0" fontId="15" fillId="3" borderId="8" xfId="2" applyFont="1" applyFill="1" applyBorder="1" applyAlignment="1">
      <alignment horizontal="center" textRotation="90"/>
    </xf>
    <xf numFmtId="0" fontId="15" fillId="3" borderId="12" xfId="2" applyFont="1" applyFill="1" applyBorder="1" applyAlignment="1">
      <alignment horizontal="center" textRotation="90"/>
    </xf>
    <xf numFmtId="0" fontId="15" fillId="0" borderId="9" xfId="2" applyFont="1" applyFill="1" applyBorder="1" applyAlignment="1">
      <alignment horizontal="center" vertical="center" shrinkToFit="1"/>
    </xf>
    <xf numFmtId="0" fontId="15" fillId="0" borderId="2" xfId="2" applyFont="1" applyFill="1" applyBorder="1" applyAlignment="1">
      <alignment horizontal="center" vertical="center" shrinkToFit="1"/>
    </xf>
    <xf numFmtId="0" fontId="11" fillId="3" borderId="9" xfId="2" applyFont="1" applyFill="1" applyBorder="1" applyAlignment="1">
      <alignment horizontal="center" textRotation="90"/>
    </xf>
    <xf numFmtId="0" fontId="11" fillId="0" borderId="9" xfId="2" applyFont="1" applyBorder="1" applyAlignment="1">
      <alignment horizontal="center" textRotation="90"/>
    </xf>
    <xf numFmtId="0" fontId="11" fillId="0" borderId="9" xfId="2" applyFont="1" applyFill="1" applyBorder="1" applyAlignment="1">
      <alignment horizontal="center" textRotation="90" shrinkToFit="1"/>
    </xf>
    <xf numFmtId="0" fontId="18" fillId="13" borderId="11" xfId="2" applyFont="1" applyFill="1" applyBorder="1" applyAlignment="1">
      <alignment horizontal="center" vertical="center" shrinkToFit="1"/>
    </xf>
  </cellXfs>
  <cellStyles count="5">
    <cellStyle name="Normal" xfId="0" builtinId="0"/>
    <cellStyle name="ปกติ 2" xfId="1"/>
    <cellStyle name="ปกติ 3" xfId="2"/>
    <cellStyle name="ปกติ 3 2" xfId="3"/>
    <cellStyle name="ปกติ 4" xfId="4"/>
  </cellStyles>
  <dxfs count="0"/>
  <tableStyles count="0" defaultTableStyle="TableStyleMedium9" defaultPivotStyle="PivotStyleLight16"/>
  <colors>
    <mruColors>
      <color rgb="FFFFFF99"/>
      <color rgb="FFFCD0D9"/>
      <color rgb="FFCCECFF"/>
      <color rgb="FFCCFFCC"/>
      <color rgb="FFFFCCFF"/>
      <color rgb="FFFF99FF"/>
      <color rgb="FFF37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1576390</xdr:colOff>
      <xdr:row>24</xdr:row>
      <xdr:rowOff>28575</xdr:rowOff>
    </xdr:from>
    <xdr:to>
      <xdr:col>2</xdr:col>
      <xdr:colOff>1062040</xdr:colOff>
      <xdr:row>24</xdr:row>
      <xdr:rowOff>28575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185990" y="671512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1314453</xdr:colOff>
      <xdr:row>24</xdr:row>
      <xdr:rowOff>28575</xdr:rowOff>
    </xdr:from>
    <xdr:to>
      <xdr:col>4</xdr:col>
      <xdr:colOff>542928</xdr:colOff>
      <xdr:row>24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019553" y="671512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581025</xdr:colOff>
      <xdr:row>20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42975" y="5724525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20</xdr:row>
      <xdr:rowOff>254793</xdr:rowOff>
    </xdr:from>
    <xdr:to>
      <xdr:col>4</xdr:col>
      <xdr:colOff>647700</xdr:colOff>
      <xdr:row>20</xdr:row>
      <xdr:rowOff>259555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14400" y="5979318"/>
          <a:ext cx="4972050" cy="47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1404934</xdr:colOff>
      <xdr:row>131</xdr:row>
      <xdr:rowOff>2381</xdr:rowOff>
    </xdr:from>
    <xdr:to>
      <xdr:col>2</xdr:col>
      <xdr:colOff>1757359</xdr:colOff>
      <xdr:row>131</xdr:row>
      <xdr:rowOff>2381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2014534" y="44036456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130</xdr:row>
      <xdr:rowOff>342900</xdr:rowOff>
    </xdr:from>
    <xdr:to>
      <xdr:col>5</xdr:col>
      <xdr:colOff>381000</xdr:colOff>
      <xdr:row>130</xdr:row>
      <xdr:rowOff>342900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5543550" y="4403407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19</xdr:row>
      <xdr:rowOff>342900</xdr:rowOff>
    </xdr:from>
    <xdr:to>
      <xdr:col>4</xdr:col>
      <xdr:colOff>657225</xdr:colOff>
      <xdr:row>19</xdr:row>
      <xdr:rowOff>342900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524250" y="5657850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1183483</xdr:colOff>
      <xdr:row>92</xdr:row>
      <xdr:rowOff>0</xdr:rowOff>
    </xdr:from>
    <xdr:to>
      <xdr:col>2</xdr:col>
      <xdr:colOff>1307308</xdr:colOff>
      <xdr:row>92</xdr:row>
      <xdr:rowOff>0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793083" y="3240405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1369216</xdr:colOff>
      <xdr:row>129</xdr:row>
      <xdr:rowOff>2380</xdr:rowOff>
    </xdr:from>
    <xdr:to>
      <xdr:col>2</xdr:col>
      <xdr:colOff>1721641</xdr:colOff>
      <xdr:row>129</xdr:row>
      <xdr:rowOff>2380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1978816" y="43484005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257176</xdr:colOff>
      <xdr:row>129</xdr:row>
      <xdr:rowOff>2381</xdr:rowOff>
    </xdr:from>
    <xdr:to>
      <xdr:col>5</xdr:col>
      <xdr:colOff>333376</xdr:colOff>
      <xdr:row>129</xdr:row>
      <xdr:rowOff>2381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5495926" y="43484006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800098</xdr:colOff>
      <xdr:row>160</xdr:row>
      <xdr:rowOff>2381</xdr:rowOff>
    </xdr:from>
    <xdr:to>
      <xdr:col>2</xdr:col>
      <xdr:colOff>685798</xdr:colOff>
      <xdr:row>160</xdr:row>
      <xdr:rowOff>2381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409698" y="52866131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1057278</xdr:colOff>
      <xdr:row>187</xdr:row>
      <xdr:rowOff>0</xdr:rowOff>
    </xdr:from>
    <xdr:to>
      <xdr:col>2</xdr:col>
      <xdr:colOff>1181103</xdr:colOff>
      <xdr:row>187</xdr:row>
      <xdr:rowOff>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666878" y="614076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1085852</xdr:colOff>
      <xdr:row>189</xdr:row>
      <xdr:rowOff>297657</xdr:rowOff>
    </xdr:from>
    <xdr:to>
      <xdr:col>2</xdr:col>
      <xdr:colOff>295278</xdr:colOff>
      <xdr:row>189</xdr:row>
      <xdr:rowOff>297657</xdr:rowOff>
    </xdr:to>
    <xdr:sp macro="" textlink="">
      <xdr:nvSpPr>
        <xdr:cNvPr id="17" name="Line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1695452" y="62314932"/>
          <a:ext cx="13049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604843</xdr:colOff>
      <xdr:row>64</xdr:row>
      <xdr:rowOff>9525</xdr:rowOff>
    </xdr:from>
    <xdr:to>
      <xdr:col>1</xdr:col>
      <xdr:colOff>2062168</xdr:colOff>
      <xdr:row>64</xdr:row>
      <xdr:rowOff>9525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1214443" y="2370772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335761</xdr:colOff>
      <xdr:row>64</xdr:row>
      <xdr:rowOff>28575</xdr:rowOff>
    </xdr:from>
    <xdr:to>
      <xdr:col>3</xdr:col>
      <xdr:colOff>173836</xdr:colOff>
      <xdr:row>64</xdr:row>
      <xdr:rowOff>28575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040861" y="237267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6" name="Text Box 14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7" name="Text Box 142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8" name="Text Box 143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9" name="Text Box 144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0" name="Text Box 145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1" name="Text Box 146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2" name="Text Box 147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3" name="Text Box 14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4" name="Text Box 142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5" name="Text Box 143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6" name="Text Box 144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7" name="Text Box 145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8" name="Text Box 146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9" name="Text Box 147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0" name="Text Box 141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1" name="Text Box 142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2" name="Text Box 143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3" name="Text Box 144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4" name="Text Box 145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5" name="Text Box 146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6" name="Text Box 147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7" name="Text Box 141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8" name="Text Box 142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9" name="Text Box 143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0" name="Text Box 144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1" name="Text Box 145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2" name="Text Box 146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3" name="Text Box 147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42</xdr:col>
      <xdr:colOff>244680</xdr:colOff>
      <xdr:row>137</xdr:row>
      <xdr:rowOff>129886</xdr:rowOff>
    </xdr:from>
    <xdr:to>
      <xdr:col>55</xdr:col>
      <xdr:colOff>233795</xdr:colOff>
      <xdr:row>143</xdr:row>
      <xdr:rowOff>246784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13293930" y="6721186"/>
          <a:ext cx="3094265" cy="17837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20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....................................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12699</xdr:colOff>
      <xdr:row>16</xdr:row>
      <xdr:rowOff>56356</xdr:rowOff>
    </xdr:from>
    <xdr:to>
      <xdr:col>87</xdr:col>
      <xdr:colOff>4761</xdr:colOff>
      <xdr:row>22</xdr:row>
      <xdr:rowOff>92075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9453224" y="5323681"/>
          <a:ext cx="2935287" cy="16359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95250</xdr:colOff>
      <xdr:row>11</xdr:row>
      <xdr:rowOff>47625</xdr:rowOff>
    </xdr:from>
    <xdr:to>
      <xdr:col>51</xdr:col>
      <xdr:colOff>58737</xdr:colOff>
      <xdr:row>15</xdr:row>
      <xdr:rowOff>235744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43DF75-70FF-4DA0-8C68-AC214A4B9FAC}"/>
            </a:ext>
          </a:extLst>
        </xdr:cNvPr>
        <xdr:cNvSpPr txBox="1">
          <a:spLocks noChangeArrowheads="1"/>
        </xdr:cNvSpPr>
      </xdr:nvSpPr>
      <xdr:spPr bwMode="auto">
        <a:xfrm>
          <a:off x="12011025" y="4533900"/>
          <a:ext cx="3963987" cy="16359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6" name="Text Box 14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7" name="Text Box 14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8" name="Text Box 143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19" name="Text Box 144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" name="Text Box 145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" name="Text Box 146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2" name="Text Box 147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3" name="Text Box 14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4" name="Text Box 142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5" name="Text Box 143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6" name="Text Box 144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7" name="Text Box 145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8" name="Text Box 146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9" name="Text Box 147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" name="Text Box 141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1" name="Text Box 142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2" name="Text Box 143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3" name="Text Box 144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4" name="Text Box 145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5" name="Text Box 146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6" name="Text Box 147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7" name="Text Box 14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8" name="Text Box 142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9" name="Text Box 143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40" name="Text Box 144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41" name="Text Box 145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42" name="Text Box 146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43" name="Text Box 147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13477875" y="3648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244680</xdr:colOff>
      <xdr:row>137</xdr:row>
      <xdr:rowOff>129886</xdr:rowOff>
    </xdr:from>
    <xdr:to>
      <xdr:col>47</xdr:col>
      <xdr:colOff>233795</xdr:colOff>
      <xdr:row>143</xdr:row>
      <xdr:rowOff>246784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12921589" y="6762750"/>
          <a:ext cx="3080411" cy="17967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(.........................................)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สำนักงานเขตพื้นที่การศึกษา..................................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วัน/เดือน/ปี  ....................................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243718</xdr:colOff>
      <xdr:row>135</xdr:row>
      <xdr:rowOff>10583</xdr:rowOff>
    </xdr:from>
    <xdr:to>
      <xdr:col>47</xdr:col>
      <xdr:colOff>232833</xdr:colOff>
      <xdr:row>139</xdr:row>
      <xdr:rowOff>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12933135" y="5969000"/>
          <a:ext cx="3111198" cy="18309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(.........................................)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สำนักงานเขตพื้นที่การศึกษา..................................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วัน/เดือน/ปี  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483053</xdr:colOff>
      <xdr:row>133</xdr:row>
      <xdr:rowOff>247649</xdr:rowOff>
    </xdr:from>
    <xdr:to>
      <xdr:col>63</xdr:col>
      <xdr:colOff>552450</xdr:colOff>
      <xdr:row>140</xdr:row>
      <xdr:rowOff>50800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4823853" y="6153149"/>
          <a:ext cx="6139997" cy="21780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20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3724275</xdr:colOff>
      <xdr:row>135</xdr:row>
      <xdr:rowOff>238124</xdr:rowOff>
    </xdr:from>
    <xdr:to>
      <xdr:col>2</xdr:col>
      <xdr:colOff>2314575</xdr:colOff>
      <xdr:row>142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086225" y="6638924"/>
          <a:ext cx="3086100" cy="18288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วัน/เดือน/ปี  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166248</xdr:colOff>
      <xdr:row>134</xdr:row>
      <xdr:rowOff>256118</xdr:rowOff>
    </xdr:from>
    <xdr:to>
      <xdr:col>53</xdr:col>
      <xdr:colOff>146049</xdr:colOff>
      <xdr:row>139</xdr:row>
      <xdr:rowOff>212090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1757115" y="6267451"/>
          <a:ext cx="3078601" cy="15477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....................................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AFF7AA75-1682-45BE-A0BD-7A944B86E9B2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E562180D-09E7-4170-94D7-D296CAC5A78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A9A04975-B11A-464D-82E7-EA13F269ADA7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43080E7D-1146-4420-B56A-0727EA3A9F2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59D69869-BB0D-4A81-8677-9C1C8266CCB6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D24E90A3-0151-4B6E-A04E-6CB45F5C992B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2EE32121-33D7-46F9-A84A-78E350F01C4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7791FFE9-709B-47D4-8C86-E6C5A669A20E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64B2F651-7474-46CA-86C9-4B510FE23721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2DA79F3F-7A10-4D65-87C5-B9CA3B5F948C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55B66667-765E-411E-8923-C33206D2DF58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DF5DE3A6-5095-4665-8BFD-5008735B96EA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8CAE4982-9E9B-4EE8-B7F9-1916F3F4F723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AC55E8F8-C2DD-4BA2-9F2F-D5CA51EEA6BA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C358DA87-4C29-4665-9C34-887E61B7786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" name="Text Box 150">
          <a:extLst>
            <a:ext uri="{FF2B5EF4-FFF2-40B4-BE49-F238E27FC236}">
              <a16:creationId xmlns:a16="http://schemas.microsoft.com/office/drawing/2014/main" id="{58B545C3-3282-4441-904B-1A8C4536F6D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" name="Text Box 151">
          <a:extLst>
            <a:ext uri="{FF2B5EF4-FFF2-40B4-BE49-F238E27FC236}">
              <a16:creationId xmlns:a16="http://schemas.microsoft.com/office/drawing/2014/main" id="{F84D354F-B641-4885-B215-952B7A8EDAF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" name="Text Box 152">
          <a:extLst>
            <a:ext uri="{FF2B5EF4-FFF2-40B4-BE49-F238E27FC236}">
              <a16:creationId xmlns:a16="http://schemas.microsoft.com/office/drawing/2014/main" id="{243ED1E4-F61B-4D9A-B4C3-0DF731253DF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0" name="Text Box 153">
          <a:extLst>
            <a:ext uri="{FF2B5EF4-FFF2-40B4-BE49-F238E27FC236}">
              <a16:creationId xmlns:a16="http://schemas.microsoft.com/office/drawing/2014/main" id="{50DC39C6-699D-4D2E-80AE-FFE6F22CC38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1" name="Text Box 154">
          <a:extLst>
            <a:ext uri="{FF2B5EF4-FFF2-40B4-BE49-F238E27FC236}">
              <a16:creationId xmlns:a16="http://schemas.microsoft.com/office/drawing/2014/main" id="{5DE81F81-4E03-480D-9C53-AFCD288E049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2" name="Text Box 155">
          <a:extLst>
            <a:ext uri="{FF2B5EF4-FFF2-40B4-BE49-F238E27FC236}">
              <a16:creationId xmlns:a16="http://schemas.microsoft.com/office/drawing/2014/main" id="{FA9D0CF3-3F18-4817-B7B4-55B31782F67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3" name="Text Box 156">
          <a:extLst>
            <a:ext uri="{FF2B5EF4-FFF2-40B4-BE49-F238E27FC236}">
              <a16:creationId xmlns:a16="http://schemas.microsoft.com/office/drawing/2014/main" id="{581877F0-156D-4627-BDA1-8FAD6983B66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4" name="Text Box 157">
          <a:extLst>
            <a:ext uri="{FF2B5EF4-FFF2-40B4-BE49-F238E27FC236}">
              <a16:creationId xmlns:a16="http://schemas.microsoft.com/office/drawing/2014/main" id="{1A47F0BF-0F9A-432C-88A1-1B907555AA1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5" name="Text Box 158">
          <a:extLst>
            <a:ext uri="{FF2B5EF4-FFF2-40B4-BE49-F238E27FC236}">
              <a16:creationId xmlns:a16="http://schemas.microsoft.com/office/drawing/2014/main" id="{21C971C4-A7D2-4D7F-8FCF-88B9BB6801C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6" name="Text Box 159">
          <a:extLst>
            <a:ext uri="{FF2B5EF4-FFF2-40B4-BE49-F238E27FC236}">
              <a16:creationId xmlns:a16="http://schemas.microsoft.com/office/drawing/2014/main" id="{0B982223-F6F7-4001-BF60-D351BF6D13A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7" name="Text Box 160">
          <a:extLst>
            <a:ext uri="{FF2B5EF4-FFF2-40B4-BE49-F238E27FC236}">
              <a16:creationId xmlns:a16="http://schemas.microsoft.com/office/drawing/2014/main" id="{D816BBE7-5F13-49CC-92CC-F89B41EF380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8" name="Text Box 161">
          <a:extLst>
            <a:ext uri="{FF2B5EF4-FFF2-40B4-BE49-F238E27FC236}">
              <a16:creationId xmlns:a16="http://schemas.microsoft.com/office/drawing/2014/main" id="{986C5815-3DF9-4CAE-8B40-206C212FC6D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9" name="Text Box 162">
          <a:extLst>
            <a:ext uri="{FF2B5EF4-FFF2-40B4-BE49-F238E27FC236}">
              <a16:creationId xmlns:a16="http://schemas.microsoft.com/office/drawing/2014/main" id="{63CD4B1C-7518-4994-A60C-BBFA5A81342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0" name="Text Box 163">
          <a:extLst>
            <a:ext uri="{FF2B5EF4-FFF2-40B4-BE49-F238E27FC236}">
              <a16:creationId xmlns:a16="http://schemas.microsoft.com/office/drawing/2014/main" id="{18E2EDD2-7A7F-4F1D-8F4D-D200C072B82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1" name="Text Box 164">
          <a:extLst>
            <a:ext uri="{FF2B5EF4-FFF2-40B4-BE49-F238E27FC236}">
              <a16:creationId xmlns:a16="http://schemas.microsoft.com/office/drawing/2014/main" id="{7C8BA647-94FF-4FF1-85AE-3529ED01434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2" name="Text Box 165">
          <a:extLst>
            <a:ext uri="{FF2B5EF4-FFF2-40B4-BE49-F238E27FC236}">
              <a16:creationId xmlns:a16="http://schemas.microsoft.com/office/drawing/2014/main" id="{4C383129-C500-4373-8D75-7AFEF0B53EC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3" name="Text Box 166">
          <a:extLst>
            <a:ext uri="{FF2B5EF4-FFF2-40B4-BE49-F238E27FC236}">
              <a16:creationId xmlns:a16="http://schemas.microsoft.com/office/drawing/2014/main" id="{EF37A998-7D0B-40C5-AEA5-CAD10521B4A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4" name="Text Box 167">
          <a:extLst>
            <a:ext uri="{FF2B5EF4-FFF2-40B4-BE49-F238E27FC236}">
              <a16:creationId xmlns:a16="http://schemas.microsoft.com/office/drawing/2014/main" id="{956A13B0-7FE5-40B4-B95D-E59AB0A6D17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5" name="Text Box 168">
          <a:extLst>
            <a:ext uri="{FF2B5EF4-FFF2-40B4-BE49-F238E27FC236}">
              <a16:creationId xmlns:a16="http://schemas.microsoft.com/office/drawing/2014/main" id="{4BC216DD-FCBA-4F81-B7DB-5DBFB4511F7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6" name="Text Box 169">
          <a:extLst>
            <a:ext uri="{FF2B5EF4-FFF2-40B4-BE49-F238E27FC236}">
              <a16:creationId xmlns:a16="http://schemas.microsoft.com/office/drawing/2014/main" id="{0D4C3D80-E411-4FB3-AF82-D04CC3B1487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7" name="Text Box 170">
          <a:extLst>
            <a:ext uri="{FF2B5EF4-FFF2-40B4-BE49-F238E27FC236}">
              <a16:creationId xmlns:a16="http://schemas.microsoft.com/office/drawing/2014/main" id="{291168C0-D025-4B05-9BE5-3AD1F6E8EEF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8" name="Text Box 171">
          <a:extLst>
            <a:ext uri="{FF2B5EF4-FFF2-40B4-BE49-F238E27FC236}">
              <a16:creationId xmlns:a16="http://schemas.microsoft.com/office/drawing/2014/main" id="{1AD8033B-4E20-4AC2-A2BB-77E505D3C3C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9" name="Text Box 172">
          <a:extLst>
            <a:ext uri="{FF2B5EF4-FFF2-40B4-BE49-F238E27FC236}">
              <a16:creationId xmlns:a16="http://schemas.microsoft.com/office/drawing/2014/main" id="{06B42C8E-03FE-4EC7-9AE3-04B5EDBE399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0" name="Text Box 173">
          <a:extLst>
            <a:ext uri="{FF2B5EF4-FFF2-40B4-BE49-F238E27FC236}">
              <a16:creationId xmlns:a16="http://schemas.microsoft.com/office/drawing/2014/main" id="{CA47AD93-271B-430F-BC6A-78D27367D29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1" name="Text Box 174">
          <a:extLst>
            <a:ext uri="{FF2B5EF4-FFF2-40B4-BE49-F238E27FC236}">
              <a16:creationId xmlns:a16="http://schemas.microsoft.com/office/drawing/2014/main" id="{993E9760-EC9A-4E9C-8E73-36109A578BD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2" name="Text Box 175">
          <a:extLst>
            <a:ext uri="{FF2B5EF4-FFF2-40B4-BE49-F238E27FC236}">
              <a16:creationId xmlns:a16="http://schemas.microsoft.com/office/drawing/2014/main" id="{00F6A9AC-5847-45CD-BA61-95C5C671F4E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3" name="Text Box 176">
          <a:extLst>
            <a:ext uri="{FF2B5EF4-FFF2-40B4-BE49-F238E27FC236}">
              <a16:creationId xmlns:a16="http://schemas.microsoft.com/office/drawing/2014/main" id="{AC981E41-E2E6-4483-B56D-C8BAD4C7224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4" name="Text Box 177">
          <a:extLst>
            <a:ext uri="{FF2B5EF4-FFF2-40B4-BE49-F238E27FC236}">
              <a16:creationId xmlns:a16="http://schemas.microsoft.com/office/drawing/2014/main" id="{02DEE94F-1A0B-4428-9CCB-0CF12C4E0CD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5" name="Text Box 178">
          <a:extLst>
            <a:ext uri="{FF2B5EF4-FFF2-40B4-BE49-F238E27FC236}">
              <a16:creationId xmlns:a16="http://schemas.microsoft.com/office/drawing/2014/main" id="{6C5559E1-7861-4856-A573-FF4D1A7CFA2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6" name="Text Box 179">
          <a:extLst>
            <a:ext uri="{FF2B5EF4-FFF2-40B4-BE49-F238E27FC236}">
              <a16:creationId xmlns:a16="http://schemas.microsoft.com/office/drawing/2014/main" id="{F4CE1080-2E5F-44C2-BF76-BAD49CF956B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7" name="Text Box 180">
          <a:extLst>
            <a:ext uri="{FF2B5EF4-FFF2-40B4-BE49-F238E27FC236}">
              <a16:creationId xmlns:a16="http://schemas.microsoft.com/office/drawing/2014/main" id="{15161DA0-FEC5-43AF-BB2E-6589A0D0FB9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8" name="Text Box 181">
          <a:extLst>
            <a:ext uri="{FF2B5EF4-FFF2-40B4-BE49-F238E27FC236}">
              <a16:creationId xmlns:a16="http://schemas.microsoft.com/office/drawing/2014/main" id="{1A49D114-4E39-4487-A11A-D1A4323A340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9" name="Text Box 182">
          <a:extLst>
            <a:ext uri="{FF2B5EF4-FFF2-40B4-BE49-F238E27FC236}">
              <a16:creationId xmlns:a16="http://schemas.microsoft.com/office/drawing/2014/main" id="{7ABA672D-96AD-4D98-8452-E29B3FB1D0B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0" name="Text Box 183">
          <a:extLst>
            <a:ext uri="{FF2B5EF4-FFF2-40B4-BE49-F238E27FC236}">
              <a16:creationId xmlns:a16="http://schemas.microsoft.com/office/drawing/2014/main" id="{889BACFF-7C44-4D7D-97B2-1188B82CEE6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1" name="Text Box 184">
          <a:extLst>
            <a:ext uri="{FF2B5EF4-FFF2-40B4-BE49-F238E27FC236}">
              <a16:creationId xmlns:a16="http://schemas.microsoft.com/office/drawing/2014/main" id="{B5117498-5BB9-49EE-B497-BCD9611553E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2" name="Text Box 185">
          <a:extLst>
            <a:ext uri="{FF2B5EF4-FFF2-40B4-BE49-F238E27FC236}">
              <a16:creationId xmlns:a16="http://schemas.microsoft.com/office/drawing/2014/main" id="{DD8444DC-7B6B-41DF-9827-721B47DB406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3" name="Text Box 186">
          <a:extLst>
            <a:ext uri="{FF2B5EF4-FFF2-40B4-BE49-F238E27FC236}">
              <a16:creationId xmlns:a16="http://schemas.microsoft.com/office/drawing/2014/main" id="{F2F3693D-2F12-4FDA-8358-9BDE067D406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4" name="Text Box 187">
          <a:extLst>
            <a:ext uri="{FF2B5EF4-FFF2-40B4-BE49-F238E27FC236}">
              <a16:creationId xmlns:a16="http://schemas.microsoft.com/office/drawing/2014/main" id="{5E7B7E4C-43B6-4C0D-811D-609C35B0AA7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5" name="Text Box 188">
          <a:extLst>
            <a:ext uri="{FF2B5EF4-FFF2-40B4-BE49-F238E27FC236}">
              <a16:creationId xmlns:a16="http://schemas.microsoft.com/office/drawing/2014/main" id="{B4661ACC-AFDA-4453-8E44-CDB405586D5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6" name="Text Box 189">
          <a:extLst>
            <a:ext uri="{FF2B5EF4-FFF2-40B4-BE49-F238E27FC236}">
              <a16:creationId xmlns:a16="http://schemas.microsoft.com/office/drawing/2014/main" id="{F6893F4E-E672-4F9F-849D-1AB7BBF3541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7" name="Text Box 190">
          <a:extLst>
            <a:ext uri="{FF2B5EF4-FFF2-40B4-BE49-F238E27FC236}">
              <a16:creationId xmlns:a16="http://schemas.microsoft.com/office/drawing/2014/main" id="{1DB981C4-894D-4696-BAB3-913CD36F73A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8" name="Text Box 191">
          <a:extLst>
            <a:ext uri="{FF2B5EF4-FFF2-40B4-BE49-F238E27FC236}">
              <a16:creationId xmlns:a16="http://schemas.microsoft.com/office/drawing/2014/main" id="{CC5571FD-B2AE-446C-88E5-7B729EF37DB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9" name="Text Box 192">
          <a:extLst>
            <a:ext uri="{FF2B5EF4-FFF2-40B4-BE49-F238E27FC236}">
              <a16:creationId xmlns:a16="http://schemas.microsoft.com/office/drawing/2014/main" id="{D92FD986-FBAB-4476-88B5-D06C9FC9DFA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0" name="Text Box 193">
          <a:extLst>
            <a:ext uri="{FF2B5EF4-FFF2-40B4-BE49-F238E27FC236}">
              <a16:creationId xmlns:a16="http://schemas.microsoft.com/office/drawing/2014/main" id="{187F10C4-D5EB-46D3-A90B-EE32FA058D2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1" name="Text Box 194">
          <a:extLst>
            <a:ext uri="{FF2B5EF4-FFF2-40B4-BE49-F238E27FC236}">
              <a16:creationId xmlns:a16="http://schemas.microsoft.com/office/drawing/2014/main" id="{A30278BA-842A-44D8-9A2C-E2A361C3106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2" name="Text Box 195">
          <a:extLst>
            <a:ext uri="{FF2B5EF4-FFF2-40B4-BE49-F238E27FC236}">
              <a16:creationId xmlns:a16="http://schemas.microsoft.com/office/drawing/2014/main" id="{6FE59EA9-1061-4E81-8940-69EEA21CFA9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3" name="Text Box 196">
          <a:extLst>
            <a:ext uri="{FF2B5EF4-FFF2-40B4-BE49-F238E27FC236}">
              <a16:creationId xmlns:a16="http://schemas.microsoft.com/office/drawing/2014/main" id="{BE5B6ACE-0E29-46F7-956B-38F890AE278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4" name="Text Box 197">
          <a:extLst>
            <a:ext uri="{FF2B5EF4-FFF2-40B4-BE49-F238E27FC236}">
              <a16:creationId xmlns:a16="http://schemas.microsoft.com/office/drawing/2014/main" id="{EBA53AB6-A54D-46AE-96EF-172F655767A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5" name="Text Box 198">
          <a:extLst>
            <a:ext uri="{FF2B5EF4-FFF2-40B4-BE49-F238E27FC236}">
              <a16:creationId xmlns:a16="http://schemas.microsoft.com/office/drawing/2014/main" id="{B04C34D7-A4D9-45E3-AD18-475D7A4FE02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6" name="Text Box 199">
          <a:extLst>
            <a:ext uri="{FF2B5EF4-FFF2-40B4-BE49-F238E27FC236}">
              <a16:creationId xmlns:a16="http://schemas.microsoft.com/office/drawing/2014/main" id="{92BD37AA-7E94-4E84-85C4-7226DEBDBBE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7" name="Text Box 200">
          <a:extLst>
            <a:ext uri="{FF2B5EF4-FFF2-40B4-BE49-F238E27FC236}">
              <a16:creationId xmlns:a16="http://schemas.microsoft.com/office/drawing/2014/main" id="{033D7EE8-F55C-4264-9B8D-7DE23B4240C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8" name="Text Box 201">
          <a:extLst>
            <a:ext uri="{FF2B5EF4-FFF2-40B4-BE49-F238E27FC236}">
              <a16:creationId xmlns:a16="http://schemas.microsoft.com/office/drawing/2014/main" id="{7A4FC65B-3740-441F-B1B6-E65931C48D9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9" name="Text Box 202">
          <a:extLst>
            <a:ext uri="{FF2B5EF4-FFF2-40B4-BE49-F238E27FC236}">
              <a16:creationId xmlns:a16="http://schemas.microsoft.com/office/drawing/2014/main" id="{7BDF0D1D-E916-4257-A337-2439A0F23EE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0" name="Text Box 203">
          <a:extLst>
            <a:ext uri="{FF2B5EF4-FFF2-40B4-BE49-F238E27FC236}">
              <a16:creationId xmlns:a16="http://schemas.microsoft.com/office/drawing/2014/main" id="{08BAA289-6964-46DF-9437-4B066CF94AC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2D069FD7-1F19-402B-B41A-93EB678EE0E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5B7B150C-3703-48FC-BBA3-7589EAEEC4E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3" name="Text Box 206">
          <a:extLst>
            <a:ext uri="{FF2B5EF4-FFF2-40B4-BE49-F238E27FC236}">
              <a16:creationId xmlns:a16="http://schemas.microsoft.com/office/drawing/2014/main" id="{8568ABFD-3725-44F8-9566-3BCA38B35C0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4" name="Text Box 207">
          <a:extLst>
            <a:ext uri="{FF2B5EF4-FFF2-40B4-BE49-F238E27FC236}">
              <a16:creationId xmlns:a16="http://schemas.microsoft.com/office/drawing/2014/main" id="{A973CC83-B5B0-4509-BB5A-26FEFA8C22F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5" name="Text Box 208">
          <a:extLst>
            <a:ext uri="{FF2B5EF4-FFF2-40B4-BE49-F238E27FC236}">
              <a16:creationId xmlns:a16="http://schemas.microsoft.com/office/drawing/2014/main" id="{629E9326-CF48-46AE-8553-70F285F6A20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6" name="Text Box 209">
          <a:extLst>
            <a:ext uri="{FF2B5EF4-FFF2-40B4-BE49-F238E27FC236}">
              <a16:creationId xmlns:a16="http://schemas.microsoft.com/office/drawing/2014/main" id="{C79FA646-1ECF-4B9D-B3DF-2B2ABCF320E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7" name="Text Box 210">
          <a:extLst>
            <a:ext uri="{FF2B5EF4-FFF2-40B4-BE49-F238E27FC236}">
              <a16:creationId xmlns:a16="http://schemas.microsoft.com/office/drawing/2014/main" id="{28C7E1DE-486F-481B-88BB-2FC37CE612F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8" name="Text Box 211">
          <a:extLst>
            <a:ext uri="{FF2B5EF4-FFF2-40B4-BE49-F238E27FC236}">
              <a16:creationId xmlns:a16="http://schemas.microsoft.com/office/drawing/2014/main" id="{6F5B5648-1EC1-4DCD-9B30-CFD2D7A3F62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9" name="Text Box 212">
          <a:extLst>
            <a:ext uri="{FF2B5EF4-FFF2-40B4-BE49-F238E27FC236}">
              <a16:creationId xmlns:a16="http://schemas.microsoft.com/office/drawing/2014/main" id="{317753E0-CBF6-4281-BBC8-4E6625C21BE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0" name="Text Box 213">
          <a:extLst>
            <a:ext uri="{FF2B5EF4-FFF2-40B4-BE49-F238E27FC236}">
              <a16:creationId xmlns:a16="http://schemas.microsoft.com/office/drawing/2014/main" id="{CF23194E-B1E7-4F61-B7A5-257D2AF6D28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1" name="Text Box 214">
          <a:extLst>
            <a:ext uri="{FF2B5EF4-FFF2-40B4-BE49-F238E27FC236}">
              <a16:creationId xmlns:a16="http://schemas.microsoft.com/office/drawing/2014/main" id="{4AD7E2F0-0169-458E-B6B7-C1F2EA6E13E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2" name="Text Box 215">
          <a:extLst>
            <a:ext uri="{FF2B5EF4-FFF2-40B4-BE49-F238E27FC236}">
              <a16:creationId xmlns:a16="http://schemas.microsoft.com/office/drawing/2014/main" id="{9A2B655A-32D1-4040-9C94-D41D9055555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3" name="Text Box 216">
          <a:extLst>
            <a:ext uri="{FF2B5EF4-FFF2-40B4-BE49-F238E27FC236}">
              <a16:creationId xmlns:a16="http://schemas.microsoft.com/office/drawing/2014/main" id="{A398480C-292B-452F-A279-400C45CDA87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4" name="Text Box 217">
          <a:extLst>
            <a:ext uri="{FF2B5EF4-FFF2-40B4-BE49-F238E27FC236}">
              <a16:creationId xmlns:a16="http://schemas.microsoft.com/office/drawing/2014/main" id="{32F06B9C-07EB-4540-87AE-DA863EF43D4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5" name="Text Box 218">
          <a:extLst>
            <a:ext uri="{FF2B5EF4-FFF2-40B4-BE49-F238E27FC236}">
              <a16:creationId xmlns:a16="http://schemas.microsoft.com/office/drawing/2014/main" id="{55367F30-3E3E-4F5E-98D0-BF1F19CEFAC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6" name="Text Box 219">
          <a:extLst>
            <a:ext uri="{FF2B5EF4-FFF2-40B4-BE49-F238E27FC236}">
              <a16:creationId xmlns:a16="http://schemas.microsoft.com/office/drawing/2014/main" id="{A6D18995-9D62-490B-99B1-67C28C2DA99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7" name="Text Box 220">
          <a:extLst>
            <a:ext uri="{FF2B5EF4-FFF2-40B4-BE49-F238E27FC236}">
              <a16:creationId xmlns:a16="http://schemas.microsoft.com/office/drawing/2014/main" id="{03F4311F-7BFB-45AB-8414-BEF777AD3B3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8" name="Text Box 221">
          <a:extLst>
            <a:ext uri="{FF2B5EF4-FFF2-40B4-BE49-F238E27FC236}">
              <a16:creationId xmlns:a16="http://schemas.microsoft.com/office/drawing/2014/main" id="{31D0FABB-60B6-434D-AA1C-ED97943EC72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9" name="Text Box 222">
          <a:extLst>
            <a:ext uri="{FF2B5EF4-FFF2-40B4-BE49-F238E27FC236}">
              <a16:creationId xmlns:a16="http://schemas.microsoft.com/office/drawing/2014/main" id="{F97FDFE2-8412-4DF5-A22B-D82E658973F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0" name="Text Box 223">
          <a:extLst>
            <a:ext uri="{FF2B5EF4-FFF2-40B4-BE49-F238E27FC236}">
              <a16:creationId xmlns:a16="http://schemas.microsoft.com/office/drawing/2014/main" id="{0690BBF5-47F6-430A-A556-B161E1199BF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1" name="Text Box 224">
          <a:extLst>
            <a:ext uri="{FF2B5EF4-FFF2-40B4-BE49-F238E27FC236}">
              <a16:creationId xmlns:a16="http://schemas.microsoft.com/office/drawing/2014/main" id="{BFFFA304-C378-4A75-B75D-A9838316F61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2" name="Text Box 225">
          <a:extLst>
            <a:ext uri="{FF2B5EF4-FFF2-40B4-BE49-F238E27FC236}">
              <a16:creationId xmlns:a16="http://schemas.microsoft.com/office/drawing/2014/main" id="{044391C0-5CD7-4B1A-9C0C-FBCE8279F31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3" name="Text Box 226">
          <a:extLst>
            <a:ext uri="{FF2B5EF4-FFF2-40B4-BE49-F238E27FC236}">
              <a16:creationId xmlns:a16="http://schemas.microsoft.com/office/drawing/2014/main" id="{C593851D-6B4B-47F0-ACF2-D59F333A92B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4" name="Text Box 227">
          <a:extLst>
            <a:ext uri="{FF2B5EF4-FFF2-40B4-BE49-F238E27FC236}">
              <a16:creationId xmlns:a16="http://schemas.microsoft.com/office/drawing/2014/main" id="{B208DC27-2CEC-4552-98EC-24DF48A894E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5" name="Text Box 228">
          <a:extLst>
            <a:ext uri="{FF2B5EF4-FFF2-40B4-BE49-F238E27FC236}">
              <a16:creationId xmlns:a16="http://schemas.microsoft.com/office/drawing/2014/main" id="{86C7AC94-75BE-485A-A0F8-A9F504760DC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6" name="Text Box 229">
          <a:extLst>
            <a:ext uri="{FF2B5EF4-FFF2-40B4-BE49-F238E27FC236}">
              <a16:creationId xmlns:a16="http://schemas.microsoft.com/office/drawing/2014/main" id="{14A9AA02-BDC5-4F4E-A47A-62D10BD37F6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7" name="Text Box 230">
          <a:extLst>
            <a:ext uri="{FF2B5EF4-FFF2-40B4-BE49-F238E27FC236}">
              <a16:creationId xmlns:a16="http://schemas.microsoft.com/office/drawing/2014/main" id="{7C2BF68C-51D7-42DF-BB0C-42E073980FC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8" name="Text Box 231">
          <a:extLst>
            <a:ext uri="{FF2B5EF4-FFF2-40B4-BE49-F238E27FC236}">
              <a16:creationId xmlns:a16="http://schemas.microsoft.com/office/drawing/2014/main" id="{92513864-C0C4-4C37-A94D-88EF45E3D60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9" name="Text Box 232">
          <a:extLst>
            <a:ext uri="{FF2B5EF4-FFF2-40B4-BE49-F238E27FC236}">
              <a16:creationId xmlns:a16="http://schemas.microsoft.com/office/drawing/2014/main" id="{CD354055-360B-449A-8C9E-D88EBA5F4D6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0" name="Text Box 141">
          <a:extLst>
            <a:ext uri="{FF2B5EF4-FFF2-40B4-BE49-F238E27FC236}">
              <a16:creationId xmlns:a16="http://schemas.microsoft.com/office/drawing/2014/main" id="{2DFE8AF8-214C-4369-BC17-9DB358F92F41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1" name="Text Box 142">
          <a:extLst>
            <a:ext uri="{FF2B5EF4-FFF2-40B4-BE49-F238E27FC236}">
              <a16:creationId xmlns:a16="http://schemas.microsoft.com/office/drawing/2014/main" id="{16854289-DCE1-4123-8B28-4A5131C7EAE7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2" name="Text Box 143">
          <a:extLst>
            <a:ext uri="{FF2B5EF4-FFF2-40B4-BE49-F238E27FC236}">
              <a16:creationId xmlns:a16="http://schemas.microsoft.com/office/drawing/2014/main" id="{24FA1683-6C9D-4F6B-A7D0-70803651A2E5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3" name="Text Box 144">
          <a:extLst>
            <a:ext uri="{FF2B5EF4-FFF2-40B4-BE49-F238E27FC236}">
              <a16:creationId xmlns:a16="http://schemas.microsoft.com/office/drawing/2014/main" id="{93F34261-0793-495E-8BFF-8B0144C144A8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4" name="Text Box 145">
          <a:extLst>
            <a:ext uri="{FF2B5EF4-FFF2-40B4-BE49-F238E27FC236}">
              <a16:creationId xmlns:a16="http://schemas.microsoft.com/office/drawing/2014/main" id="{2147706A-9520-47F3-82E1-32AAD23F49E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5" name="Text Box 146">
          <a:extLst>
            <a:ext uri="{FF2B5EF4-FFF2-40B4-BE49-F238E27FC236}">
              <a16:creationId xmlns:a16="http://schemas.microsoft.com/office/drawing/2014/main" id="{87EE7F5D-9468-4A74-9F3F-0C4D085F0C95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6" name="Text Box 147">
          <a:extLst>
            <a:ext uri="{FF2B5EF4-FFF2-40B4-BE49-F238E27FC236}">
              <a16:creationId xmlns:a16="http://schemas.microsoft.com/office/drawing/2014/main" id="{3E32DB51-3882-4ED1-94E0-15B6FABC86AB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7" name="Text Box 141">
          <a:extLst>
            <a:ext uri="{FF2B5EF4-FFF2-40B4-BE49-F238E27FC236}">
              <a16:creationId xmlns:a16="http://schemas.microsoft.com/office/drawing/2014/main" id="{D3A07C4C-0AA0-427F-A45A-897DCDFBA4A5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8" name="Text Box 142">
          <a:extLst>
            <a:ext uri="{FF2B5EF4-FFF2-40B4-BE49-F238E27FC236}">
              <a16:creationId xmlns:a16="http://schemas.microsoft.com/office/drawing/2014/main" id="{4AA693AF-65AE-447E-8CDB-69F676CC11F7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9" name="Text Box 143">
          <a:extLst>
            <a:ext uri="{FF2B5EF4-FFF2-40B4-BE49-F238E27FC236}">
              <a16:creationId xmlns:a16="http://schemas.microsoft.com/office/drawing/2014/main" id="{9CF9CBAC-4A79-4398-82A0-FEBC8E2D0B58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0" name="Text Box 144">
          <a:extLst>
            <a:ext uri="{FF2B5EF4-FFF2-40B4-BE49-F238E27FC236}">
              <a16:creationId xmlns:a16="http://schemas.microsoft.com/office/drawing/2014/main" id="{285A9A14-7A0A-45FE-AB23-19ECB9ADF030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1" name="Text Box 145">
          <a:extLst>
            <a:ext uri="{FF2B5EF4-FFF2-40B4-BE49-F238E27FC236}">
              <a16:creationId xmlns:a16="http://schemas.microsoft.com/office/drawing/2014/main" id="{422181E8-6720-43EF-B8A4-3A327207CED3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2" name="Text Box 146">
          <a:extLst>
            <a:ext uri="{FF2B5EF4-FFF2-40B4-BE49-F238E27FC236}">
              <a16:creationId xmlns:a16="http://schemas.microsoft.com/office/drawing/2014/main" id="{953D8803-51F5-47CC-B9ED-8E48178A0A10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3" name="Text Box 147">
          <a:extLst>
            <a:ext uri="{FF2B5EF4-FFF2-40B4-BE49-F238E27FC236}">
              <a16:creationId xmlns:a16="http://schemas.microsoft.com/office/drawing/2014/main" id="{F4FBBE80-B1A3-4FA1-84C6-F686CBFFAB1F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C9D7FBC3-472E-4060-B9A1-6206C221662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5" name="Text Box 150">
          <a:extLst>
            <a:ext uri="{FF2B5EF4-FFF2-40B4-BE49-F238E27FC236}">
              <a16:creationId xmlns:a16="http://schemas.microsoft.com/office/drawing/2014/main" id="{B6DD1DDA-AF50-4D13-BFEA-79B080CCB2B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6" name="Text Box 151">
          <a:extLst>
            <a:ext uri="{FF2B5EF4-FFF2-40B4-BE49-F238E27FC236}">
              <a16:creationId xmlns:a16="http://schemas.microsoft.com/office/drawing/2014/main" id="{0769DCD4-3C23-4F70-AD58-8032217C84C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7" name="Text Box 152">
          <a:extLst>
            <a:ext uri="{FF2B5EF4-FFF2-40B4-BE49-F238E27FC236}">
              <a16:creationId xmlns:a16="http://schemas.microsoft.com/office/drawing/2014/main" id="{C2A06561-A1EB-411B-9C15-2CA4601302F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8" name="Text Box 153">
          <a:extLst>
            <a:ext uri="{FF2B5EF4-FFF2-40B4-BE49-F238E27FC236}">
              <a16:creationId xmlns:a16="http://schemas.microsoft.com/office/drawing/2014/main" id="{373ABF29-A9E6-4A07-B83B-A5741FF4144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9" name="Text Box 154">
          <a:extLst>
            <a:ext uri="{FF2B5EF4-FFF2-40B4-BE49-F238E27FC236}">
              <a16:creationId xmlns:a16="http://schemas.microsoft.com/office/drawing/2014/main" id="{17E8E4EB-609B-4D55-9D94-81026D02184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0" name="Text Box 155">
          <a:extLst>
            <a:ext uri="{FF2B5EF4-FFF2-40B4-BE49-F238E27FC236}">
              <a16:creationId xmlns:a16="http://schemas.microsoft.com/office/drawing/2014/main" id="{8EAD9943-3DE2-493E-A59C-8E1A5E1F81E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1" name="Text Box 156">
          <a:extLst>
            <a:ext uri="{FF2B5EF4-FFF2-40B4-BE49-F238E27FC236}">
              <a16:creationId xmlns:a16="http://schemas.microsoft.com/office/drawing/2014/main" id="{184468F1-2913-4865-91DB-25285FDA7C9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2" name="Text Box 157">
          <a:extLst>
            <a:ext uri="{FF2B5EF4-FFF2-40B4-BE49-F238E27FC236}">
              <a16:creationId xmlns:a16="http://schemas.microsoft.com/office/drawing/2014/main" id="{986C6D90-E90E-481C-9CD7-B5078DF8F2C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3" name="Text Box 158">
          <a:extLst>
            <a:ext uri="{FF2B5EF4-FFF2-40B4-BE49-F238E27FC236}">
              <a16:creationId xmlns:a16="http://schemas.microsoft.com/office/drawing/2014/main" id="{440D3161-823D-4153-A75A-753D2EB7B4B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4" name="Text Box 159">
          <a:extLst>
            <a:ext uri="{FF2B5EF4-FFF2-40B4-BE49-F238E27FC236}">
              <a16:creationId xmlns:a16="http://schemas.microsoft.com/office/drawing/2014/main" id="{C6C95659-FE41-475C-A66F-DB7A5AF3173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5" name="Text Box 160">
          <a:extLst>
            <a:ext uri="{FF2B5EF4-FFF2-40B4-BE49-F238E27FC236}">
              <a16:creationId xmlns:a16="http://schemas.microsoft.com/office/drawing/2014/main" id="{74D49EE1-58E5-4192-ACAA-7236C83546F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6" name="Text Box 161">
          <a:extLst>
            <a:ext uri="{FF2B5EF4-FFF2-40B4-BE49-F238E27FC236}">
              <a16:creationId xmlns:a16="http://schemas.microsoft.com/office/drawing/2014/main" id="{1BD0A764-C7A4-483E-B57D-B346126A892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7" name="Text Box 162">
          <a:extLst>
            <a:ext uri="{FF2B5EF4-FFF2-40B4-BE49-F238E27FC236}">
              <a16:creationId xmlns:a16="http://schemas.microsoft.com/office/drawing/2014/main" id="{BCEBF1A7-E1D2-45EB-9F5D-A9F3D5C124F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8" name="Text Box 163">
          <a:extLst>
            <a:ext uri="{FF2B5EF4-FFF2-40B4-BE49-F238E27FC236}">
              <a16:creationId xmlns:a16="http://schemas.microsoft.com/office/drawing/2014/main" id="{B04EC4F1-25E1-4FF3-8B1C-CE7B1C2CD05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9" name="Text Box 164">
          <a:extLst>
            <a:ext uri="{FF2B5EF4-FFF2-40B4-BE49-F238E27FC236}">
              <a16:creationId xmlns:a16="http://schemas.microsoft.com/office/drawing/2014/main" id="{2C859C8B-87F5-413D-BEDA-C3D1EF45743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0" name="Text Box 165">
          <a:extLst>
            <a:ext uri="{FF2B5EF4-FFF2-40B4-BE49-F238E27FC236}">
              <a16:creationId xmlns:a16="http://schemas.microsoft.com/office/drawing/2014/main" id="{8080EF6B-C2C2-4168-82CD-25BD81BD9F3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1" name="Text Box 166">
          <a:extLst>
            <a:ext uri="{FF2B5EF4-FFF2-40B4-BE49-F238E27FC236}">
              <a16:creationId xmlns:a16="http://schemas.microsoft.com/office/drawing/2014/main" id="{90240E4D-5D5E-46C3-B5FE-D53894F97BD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2" name="Text Box 167">
          <a:extLst>
            <a:ext uri="{FF2B5EF4-FFF2-40B4-BE49-F238E27FC236}">
              <a16:creationId xmlns:a16="http://schemas.microsoft.com/office/drawing/2014/main" id="{4902C11B-CF49-4AB2-94B5-422289B828C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3" name="Text Box 168">
          <a:extLst>
            <a:ext uri="{FF2B5EF4-FFF2-40B4-BE49-F238E27FC236}">
              <a16:creationId xmlns:a16="http://schemas.microsoft.com/office/drawing/2014/main" id="{838A6E7F-7787-4A8E-AA5A-E916F4010BF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4" name="Text Box 169">
          <a:extLst>
            <a:ext uri="{FF2B5EF4-FFF2-40B4-BE49-F238E27FC236}">
              <a16:creationId xmlns:a16="http://schemas.microsoft.com/office/drawing/2014/main" id="{EA4A052D-3741-4F9C-A0CB-CD43BCC1D05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5" name="Text Box 170">
          <a:extLst>
            <a:ext uri="{FF2B5EF4-FFF2-40B4-BE49-F238E27FC236}">
              <a16:creationId xmlns:a16="http://schemas.microsoft.com/office/drawing/2014/main" id="{26C79314-1F55-49A9-A3BA-C80A3F5F0FC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6" name="Text Box 171">
          <a:extLst>
            <a:ext uri="{FF2B5EF4-FFF2-40B4-BE49-F238E27FC236}">
              <a16:creationId xmlns:a16="http://schemas.microsoft.com/office/drawing/2014/main" id="{83E26F48-61D4-4A3E-9606-9E349F3362F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7" name="Text Box 172">
          <a:extLst>
            <a:ext uri="{FF2B5EF4-FFF2-40B4-BE49-F238E27FC236}">
              <a16:creationId xmlns:a16="http://schemas.microsoft.com/office/drawing/2014/main" id="{D764CE16-E9FC-4FC9-A519-5F4DAA2A2C2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8" name="Text Box 173">
          <a:extLst>
            <a:ext uri="{FF2B5EF4-FFF2-40B4-BE49-F238E27FC236}">
              <a16:creationId xmlns:a16="http://schemas.microsoft.com/office/drawing/2014/main" id="{485D9B07-CCCB-4476-8D9A-D268D39261A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9" name="Text Box 174">
          <a:extLst>
            <a:ext uri="{FF2B5EF4-FFF2-40B4-BE49-F238E27FC236}">
              <a16:creationId xmlns:a16="http://schemas.microsoft.com/office/drawing/2014/main" id="{DBF76304-6F68-482B-A48C-6D55E55688E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0" name="Text Box 175">
          <a:extLst>
            <a:ext uri="{FF2B5EF4-FFF2-40B4-BE49-F238E27FC236}">
              <a16:creationId xmlns:a16="http://schemas.microsoft.com/office/drawing/2014/main" id="{B1BE3A10-5C5E-4B1D-8E60-8FE4A159B6A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1" name="Text Box 176">
          <a:extLst>
            <a:ext uri="{FF2B5EF4-FFF2-40B4-BE49-F238E27FC236}">
              <a16:creationId xmlns:a16="http://schemas.microsoft.com/office/drawing/2014/main" id="{A898C568-45FB-47C6-8631-3A44E27CBD5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2" name="Text Box 177">
          <a:extLst>
            <a:ext uri="{FF2B5EF4-FFF2-40B4-BE49-F238E27FC236}">
              <a16:creationId xmlns:a16="http://schemas.microsoft.com/office/drawing/2014/main" id="{6D181E1D-BA91-4057-BA09-C373267B187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3" name="Text Box 178">
          <a:extLst>
            <a:ext uri="{FF2B5EF4-FFF2-40B4-BE49-F238E27FC236}">
              <a16:creationId xmlns:a16="http://schemas.microsoft.com/office/drawing/2014/main" id="{4E0E6116-44C3-4773-90CA-DC73F1BB346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4" name="Text Box 179">
          <a:extLst>
            <a:ext uri="{FF2B5EF4-FFF2-40B4-BE49-F238E27FC236}">
              <a16:creationId xmlns:a16="http://schemas.microsoft.com/office/drawing/2014/main" id="{7F40596A-02C8-47E1-A758-D298A11F178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5" name="Text Box 180">
          <a:extLst>
            <a:ext uri="{FF2B5EF4-FFF2-40B4-BE49-F238E27FC236}">
              <a16:creationId xmlns:a16="http://schemas.microsoft.com/office/drawing/2014/main" id="{BE4A1F56-AACA-42A5-B834-60AB4856A40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6" name="Text Box 181">
          <a:extLst>
            <a:ext uri="{FF2B5EF4-FFF2-40B4-BE49-F238E27FC236}">
              <a16:creationId xmlns:a16="http://schemas.microsoft.com/office/drawing/2014/main" id="{F1B11812-494C-4207-B877-72830FAAEAA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7" name="Text Box 182">
          <a:extLst>
            <a:ext uri="{FF2B5EF4-FFF2-40B4-BE49-F238E27FC236}">
              <a16:creationId xmlns:a16="http://schemas.microsoft.com/office/drawing/2014/main" id="{A8B8A48B-EB1F-4606-AE28-94DAAF743CF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8" name="Text Box 183">
          <a:extLst>
            <a:ext uri="{FF2B5EF4-FFF2-40B4-BE49-F238E27FC236}">
              <a16:creationId xmlns:a16="http://schemas.microsoft.com/office/drawing/2014/main" id="{C437F8F6-72B2-4311-AB0B-CDE34416FC2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9" name="Text Box 184">
          <a:extLst>
            <a:ext uri="{FF2B5EF4-FFF2-40B4-BE49-F238E27FC236}">
              <a16:creationId xmlns:a16="http://schemas.microsoft.com/office/drawing/2014/main" id="{3DACC44B-D380-4031-954F-3E79D98A182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0" name="Text Box 185">
          <a:extLst>
            <a:ext uri="{FF2B5EF4-FFF2-40B4-BE49-F238E27FC236}">
              <a16:creationId xmlns:a16="http://schemas.microsoft.com/office/drawing/2014/main" id="{A35F4245-887D-468A-8C0E-3D62F8F87D9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1" name="Text Box 186">
          <a:extLst>
            <a:ext uri="{FF2B5EF4-FFF2-40B4-BE49-F238E27FC236}">
              <a16:creationId xmlns:a16="http://schemas.microsoft.com/office/drawing/2014/main" id="{887F9196-F3B1-4B64-8896-7B988E54457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2" name="Text Box 187">
          <a:extLst>
            <a:ext uri="{FF2B5EF4-FFF2-40B4-BE49-F238E27FC236}">
              <a16:creationId xmlns:a16="http://schemas.microsoft.com/office/drawing/2014/main" id="{EC343CCF-5390-438F-AB7F-45961DC6B17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3" name="Text Box 188">
          <a:extLst>
            <a:ext uri="{FF2B5EF4-FFF2-40B4-BE49-F238E27FC236}">
              <a16:creationId xmlns:a16="http://schemas.microsoft.com/office/drawing/2014/main" id="{3A94E218-8536-4FB2-BCDD-D61A2E03029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4" name="Text Box 189">
          <a:extLst>
            <a:ext uri="{FF2B5EF4-FFF2-40B4-BE49-F238E27FC236}">
              <a16:creationId xmlns:a16="http://schemas.microsoft.com/office/drawing/2014/main" id="{4A820358-4C54-4D69-9039-83D32655BD6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5" name="Text Box 190">
          <a:extLst>
            <a:ext uri="{FF2B5EF4-FFF2-40B4-BE49-F238E27FC236}">
              <a16:creationId xmlns:a16="http://schemas.microsoft.com/office/drawing/2014/main" id="{500D356E-E4AA-4F47-9B3B-D2EB7CED290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6" name="Text Box 191">
          <a:extLst>
            <a:ext uri="{FF2B5EF4-FFF2-40B4-BE49-F238E27FC236}">
              <a16:creationId xmlns:a16="http://schemas.microsoft.com/office/drawing/2014/main" id="{35D5450F-C416-44EA-922E-D25D4099AAA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7" name="Text Box 192">
          <a:extLst>
            <a:ext uri="{FF2B5EF4-FFF2-40B4-BE49-F238E27FC236}">
              <a16:creationId xmlns:a16="http://schemas.microsoft.com/office/drawing/2014/main" id="{F1DAA98F-3B01-46E7-B551-45725D99E33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8" name="Text Box 193">
          <a:extLst>
            <a:ext uri="{FF2B5EF4-FFF2-40B4-BE49-F238E27FC236}">
              <a16:creationId xmlns:a16="http://schemas.microsoft.com/office/drawing/2014/main" id="{AEB1903B-FD0C-424A-976A-08CF1BF1A06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9" name="Text Box 194">
          <a:extLst>
            <a:ext uri="{FF2B5EF4-FFF2-40B4-BE49-F238E27FC236}">
              <a16:creationId xmlns:a16="http://schemas.microsoft.com/office/drawing/2014/main" id="{5CEB2104-2337-4C6E-AB68-7A19F9AF40D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0" name="Text Box 195">
          <a:extLst>
            <a:ext uri="{FF2B5EF4-FFF2-40B4-BE49-F238E27FC236}">
              <a16:creationId xmlns:a16="http://schemas.microsoft.com/office/drawing/2014/main" id="{127F3100-9DE8-42B3-BC58-E8AA504335E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1" name="Text Box 196">
          <a:extLst>
            <a:ext uri="{FF2B5EF4-FFF2-40B4-BE49-F238E27FC236}">
              <a16:creationId xmlns:a16="http://schemas.microsoft.com/office/drawing/2014/main" id="{FB7D12DF-D32F-4E2A-A2D7-D042F6575CA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2" name="Text Box 197">
          <a:extLst>
            <a:ext uri="{FF2B5EF4-FFF2-40B4-BE49-F238E27FC236}">
              <a16:creationId xmlns:a16="http://schemas.microsoft.com/office/drawing/2014/main" id="{57A22C44-9D36-4576-8D4E-6F06F6B5379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3" name="Text Box 198">
          <a:extLst>
            <a:ext uri="{FF2B5EF4-FFF2-40B4-BE49-F238E27FC236}">
              <a16:creationId xmlns:a16="http://schemas.microsoft.com/office/drawing/2014/main" id="{F5BD4C51-87C0-45B0-922C-D9E7FA7CE53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4" name="Text Box 199">
          <a:extLst>
            <a:ext uri="{FF2B5EF4-FFF2-40B4-BE49-F238E27FC236}">
              <a16:creationId xmlns:a16="http://schemas.microsoft.com/office/drawing/2014/main" id="{1F97E104-06FD-4AFF-8F6A-FE1AAD4FACF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5" name="Text Box 200">
          <a:extLst>
            <a:ext uri="{FF2B5EF4-FFF2-40B4-BE49-F238E27FC236}">
              <a16:creationId xmlns:a16="http://schemas.microsoft.com/office/drawing/2014/main" id="{09BEC71A-1B1E-4FE7-9867-94ACDC2B91A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6" name="Text Box 201">
          <a:extLst>
            <a:ext uri="{FF2B5EF4-FFF2-40B4-BE49-F238E27FC236}">
              <a16:creationId xmlns:a16="http://schemas.microsoft.com/office/drawing/2014/main" id="{3CC145C8-2E50-4965-AE3F-3CEDF3E61C2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7" name="Text Box 202">
          <a:extLst>
            <a:ext uri="{FF2B5EF4-FFF2-40B4-BE49-F238E27FC236}">
              <a16:creationId xmlns:a16="http://schemas.microsoft.com/office/drawing/2014/main" id="{2FC5D663-C67E-4FDC-A2E0-723AF4581DC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8" name="Text Box 203">
          <a:extLst>
            <a:ext uri="{FF2B5EF4-FFF2-40B4-BE49-F238E27FC236}">
              <a16:creationId xmlns:a16="http://schemas.microsoft.com/office/drawing/2014/main" id="{1CD73A83-3712-4348-87D2-9ED242658D1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754EA5DE-394B-4A62-BCC8-364BC14454E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F3BFB2CD-4FF5-40A0-A018-15F73E22F70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1" name="Text Box 206">
          <a:extLst>
            <a:ext uri="{FF2B5EF4-FFF2-40B4-BE49-F238E27FC236}">
              <a16:creationId xmlns:a16="http://schemas.microsoft.com/office/drawing/2014/main" id="{32CD4BA5-C585-4DF9-860A-B5CCA92F012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2" name="Text Box 207">
          <a:extLst>
            <a:ext uri="{FF2B5EF4-FFF2-40B4-BE49-F238E27FC236}">
              <a16:creationId xmlns:a16="http://schemas.microsoft.com/office/drawing/2014/main" id="{A625CC30-DD02-460D-B9DF-45F8A724583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3" name="Text Box 208">
          <a:extLst>
            <a:ext uri="{FF2B5EF4-FFF2-40B4-BE49-F238E27FC236}">
              <a16:creationId xmlns:a16="http://schemas.microsoft.com/office/drawing/2014/main" id="{6836A338-872E-47B7-A720-182C068F198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4" name="Text Box 209">
          <a:extLst>
            <a:ext uri="{FF2B5EF4-FFF2-40B4-BE49-F238E27FC236}">
              <a16:creationId xmlns:a16="http://schemas.microsoft.com/office/drawing/2014/main" id="{2EF89825-00D1-4034-B946-6F8712C6FDC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5" name="Text Box 210">
          <a:extLst>
            <a:ext uri="{FF2B5EF4-FFF2-40B4-BE49-F238E27FC236}">
              <a16:creationId xmlns:a16="http://schemas.microsoft.com/office/drawing/2014/main" id="{72B8766F-AD74-4B61-81CC-BB7CE6B4DA8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6" name="Text Box 211">
          <a:extLst>
            <a:ext uri="{FF2B5EF4-FFF2-40B4-BE49-F238E27FC236}">
              <a16:creationId xmlns:a16="http://schemas.microsoft.com/office/drawing/2014/main" id="{4390E10E-EF5E-47DE-875F-AA7B211AACD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7" name="Text Box 212">
          <a:extLst>
            <a:ext uri="{FF2B5EF4-FFF2-40B4-BE49-F238E27FC236}">
              <a16:creationId xmlns:a16="http://schemas.microsoft.com/office/drawing/2014/main" id="{E37164A5-AEAF-4810-991F-182CC393EAF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8" name="Text Box 213">
          <a:extLst>
            <a:ext uri="{FF2B5EF4-FFF2-40B4-BE49-F238E27FC236}">
              <a16:creationId xmlns:a16="http://schemas.microsoft.com/office/drawing/2014/main" id="{F065DE06-9FF8-4217-9233-666A766B4F7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9" name="Text Box 214">
          <a:extLst>
            <a:ext uri="{FF2B5EF4-FFF2-40B4-BE49-F238E27FC236}">
              <a16:creationId xmlns:a16="http://schemas.microsoft.com/office/drawing/2014/main" id="{742F9624-63D9-473B-BE13-8D1977DDF44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0" name="Text Box 215">
          <a:extLst>
            <a:ext uri="{FF2B5EF4-FFF2-40B4-BE49-F238E27FC236}">
              <a16:creationId xmlns:a16="http://schemas.microsoft.com/office/drawing/2014/main" id="{479EE974-6335-4DAB-9F47-60306C6A7D9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1" name="Text Box 216">
          <a:extLst>
            <a:ext uri="{FF2B5EF4-FFF2-40B4-BE49-F238E27FC236}">
              <a16:creationId xmlns:a16="http://schemas.microsoft.com/office/drawing/2014/main" id="{E969F486-AEB7-4EF1-BDD4-471931FC3C9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2" name="Text Box 217">
          <a:extLst>
            <a:ext uri="{FF2B5EF4-FFF2-40B4-BE49-F238E27FC236}">
              <a16:creationId xmlns:a16="http://schemas.microsoft.com/office/drawing/2014/main" id="{DC0F51F4-BFD3-4AB0-B94D-FE47B819535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3" name="Text Box 218">
          <a:extLst>
            <a:ext uri="{FF2B5EF4-FFF2-40B4-BE49-F238E27FC236}">
              <a16:creationId xmlns:a16="http://schemas.microsoft.com/office/drawing/2014/main" id="{78D4C0FA-8CF0-4400-97CD-ADC5219B583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4" name="Text Box 219">
          <a:extLst>
            <a:ext uri="{FF2B5EF4-FFF2-40B4-BE49-F238E27FC236}">
              <a16:creationId xmlns:a16="http://schemas.microsoft.com/office/drawing/2014/main" id="{DB81CB80-9D8B-4134-AAE6-442F9776735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5" name="Text Box 220">
          <a:extLst>
            <a:ext uri="{FF2B5EF4-FFF2-40B4-BE49-F238E27FC236}">
              <a16:creationId xmlns:a16="http://schemas.microsoft.com/office/drawing/2014/main" id="{D299C015-AA05-4606-AF61-77EC6A7138B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6" name="Text Box 221">
          <a:extLst>
            <a:ext uri="{FF2B5EF4-FFF2-40B4-BE49-F238E27FC236}">
              <a16:creationId xmlns:a16="http://schemas.microsoft.com/office/drawing/2014/main" id="{C6EFBE0D-5FB2-49E9-9613-1FA7E5DB43D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7" name="Text Box 222">
          <a:extLst>
            <a:ext uri="{FF2B5EF4-FFF2-40B4-BE49-F238E27FC236}">
              <a16:creationId xmlns:a16="http://schemas.microsoft.com/office/drawing/2014/main" id="{258B372C-EB3A-4EE3-B6FB-DE8A9845F82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8" name="Text Box 223">
          <a:extLst>
            <a:ext uri="{FF2B5EF4-FFF2-40B4-BE49-F238E27FC236}">
              <a16:creationId xmlns:a16="http://schemas.microsoft.com/office/drawing/2014/main" id="{495CBE9D-571C-468C-9F85-3D2A29A2D21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9" name="Text Box 224">
          <a:extLst>
            <a:ext uri="{FF2B5EF4-FFF2-40B4-BE49-F238E27FC236}">
              <a16:creationId xmlns:a16="http://schemas.microsoft.com/office/drawing/2014/main" id="{0743A256-F0C3-4C0A-99BA-47521064422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0" name="Text Box 225">
          <a:extLst>
            <a:ext uri="{FF2B5EF4-FFF2-40B4-BE49-F238E27FC236}">
              <a16:creationId xmlns:a16="http://schemas.microsoft.com/office/drawing/2014/main" id="{6C885A61-FD95-406D-9F0D-C9DCED542DE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1" name="Text Box 226">
          <a:extLst>
            <a:ext uri="{FF2B5EF4-FFF2-40B4-BE49-F238E27FC236}">
              <a16:creationId xmlns:a16="http://schemas.microsoft.com/office/drawing/2014/main" id="{23692D4F-A69D-4F3E-AA4A-BB22CFFCEFA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2" name="Text Box 227">
          <a:extLst>
            <a:ext uri="{FF2B5EF4-FFF2-40B4-BE49-F238E27FC236}">
              <a16:creationId xmlns:a16="http://schemas.microsoft.com/office/drawing/2014/main" id="{B8B30808-75D0-4938-BF5B-A866C4C1ACE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3" name="Text Box 228">
          <a:extLst>
            <a:ext uri="{FF2B5EF4-FFF2-40B4-BE49-F238E27FC236}">
              <a16:creationId xmlns:a16="http://schemas.microsoft.com/office/drawing/2014/main" id="{47C76010-6884-43AE-8212-B39F94B0959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4" name="Text Box 229">
          <a:extLst>
            <a:ext uri="{FF2B5EF4-FFF2-40B4-BE49-F238E27FC236}">
              <a16:creationId xmlns:a16="http://schemas.microsoft.com/office/drawing/2014/main" id="{7D1E0E31-27EF-4BF6-95C4-041743031FA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5" name="Text Box 230">
          <a:extLst>
            <a:ext uri="{FF2B5EF4-FFF2-40B4-BE49-F238E27FC236}">
              <a16:creationId xmlns:a16="http://schemas.microsoft.com/office/drawing/2014/main" id="{1142447F-0323-46FD-A8EF-BE08528642B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6" name="Text Box 231">
          <a:extLst>
            <a:ext uri="{FF2B5EF4-FFF2-40B4-BE49-F238E27FC236}">
              <a16:creationId xmlns:a16="http://schemas.microsoft.com/office/drawing/2014/main" id="{4ECDB53F-E1B7-40D3-A5C8-65A7445FC96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7" name="Text Box 232">
          <a:extLst>
            <a:ext uri="{FF2B5EF4-FFF2-40B4-BE49-F238E27FC236}">
              <a16:creationId xmlns:a16="http://schemas.microsoft.com/office/drawing/2014/main" id="{1398E7D9-0A5F-4163-988C-2912ADA0931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8" name="Text Box 141">
          <a:extLst>
            <a:ext uri="{FF2B5EF4-FFF2-40B4-BE49-F238E27FC236}">
              <a16:creationId xmlns:a16="http://schemas.microsoft.com/office/drawing/2014/main" id="{BDABFB91-2264-498E-83DB-170F9B6F50A2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9" name="Text Box 142">
          <a:extLst>
            <a:ext uri="{FF2B5EF4-FFF2-40B4-BE49-F238E27FC236}">
              <a16:creationId xmlns:a16="http://schemas.microsoft.com/office/drawing/2014/main" id="{BFCE8A78-EC0F-4C3A-9410-B783B172BBA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0" name="Text Box 143">
          <a:extLst>
            <a:ext uri="{FF2B5EF4-FFF2-40B4-BE49-F238E27FC236}">
              <a16:creationId xmlns:a16="http://schemas.microsoft.com/office/drawing/2014/main" id="{F78CF085-2BEE-4DA2-8100-C06B6CEA9CBC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1" name="Text Box 144">
          <a:extLst>
            <a:ext uri="{FF2B5EF4-FFF2-40B4-BE49-F238E27FC236}">
              <a16:creationId xmlns:a16="http://schemas.microsoft.com/office/drawing/2014/main" id="{F6B1E58F-E8DD-420C-9C0F-E5808965314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2" name="Text Box 145">
          <a:extLst>
            <a:ext uri="{FF2B5EF4-FFF2-40B4-BE49-F238E27FC236}">
              <a16:creationId xmlns:a16="http://schemas.microsoft.com/office/drawing/2014/main" id="{1749010F-5F0F-4A3D-8986-A9D26BA86D8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3" name="Text Box 146">
          <a:extLst>
            <a:ext uri="{FF2B5EF4-FFF2-40B4-BE49-F238E27FC236}">
              <a16:creationId xmlns:a16="http://schemas.microsoft.com/office/drawing/2014/main" id="{69ADFC49-2F10-4C28-A634-82B7191CD63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4" name="Text Box 147">
          <a:extLst>
            <a:ext uri="{FF2B5EF4-FFF2-40B4-BE49-F238E27FC236}">
              <a16:creationId xmlns:a16="http://schemas.microsoft.com/office/drawing/2014/main" id="{23DC1077-E591-417B-818F-9AB1F827BE77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5" name="Text Box 141">
          <a:extLst>
            <a:ext uri="{FF2B5EF4-FFF2-40B4-BE49-F238E27FC236}">
              <a16:creationId xmlns:a16="http://schemas.microsoft.com/office/drawing/2014/main" id="{EE00D2A8-DA02-47CD-930A-B34091EE8660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6" name="Text Box 142">
          <a:extLst>
            <a:ext uri="{FF2B5EF4-FFF2-40B4-BE49-F238E27FC236}">
              <a16:creationId xmlns:a16="http://schemas.microsoft.com/office/drawing/2014/main" id="{76B1B446-FF91-43DA-AEEA-D7837DE7CA16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7" name="Text Box 143">
          <a:extLst>
            <a:ext uri="{FF2B5EF4-FFF2-40B4-BE49-F238E27FC236}">
              <a16:creationId xmlns:a16="http://schemas.microsoft.com/office/drawing/2014/main" id="{C8455C5A-F683-4BE0-BB67-E242CD05D493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8" name="Text Box 144">
          <a:extLst>
            <a:ext uri="{FF2B5EF4-FFF2-40B4-BE49-F238E27FC236}">
              <a16:creationId xmlns:a16="http://schemas.microsoft.com/office/drawing/2014/main" id="{53506F1E-D2CA-4914-9A70-11D9DD1919CE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9" name="Text Box 145">
          <a:extLst>
            <a:ext uri="{FF2B5EF4-FFF2-40B4-BE49-F238E27FC236}">
              <a16:creationId xmlns:a16="http://schemas.microsoft.com/office/drawing/2014/main" id="{83FEA4CD-9AED-4AF4-AE23-D497EEE0706D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0" name="Text Box 146">
          <a:extLst>
            <a:ext uri="{FF2B5EF4-FFF2-40B4-BE49-F238E27FC236}">
              <a16:creationId xmlns:a16="http://schemas.microsoft.com/office/drawing/2014/main" id="{26C8528A-3458-4995-887C-95F6A36CCD16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1" name="Text Box 147">
          <a:extLst>
            <a:ext uri="{FF2B5EF4-FFF2-40B4-BE49-F238E27FC236}">
              <a16:creationId xmlns:a16="http://schemas.microsoft.com/office/drawing/2014/main" id="{247A14B3-1B6C-4ACD-AA0F-BE658DF97ED9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2" name="Text Box 149">
          <a:extLst>
            <a:ext uri="{FF2B5EF4-FFF2-40B4-BE49-F238E27FC236}">
              <a16:creationId xmlns:a16="http://schemas.microsoft.com/office/drawing/2014/main" id="{24CE282A-4077-44D0-9EC9-DE977417B47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3" name="Text Box 150">
          <a:extLst>
            <a:ext uri="{FF2B5EF4-FFF2-40B4-BE49-F238E27FC236}">
              <a16:creationId xmlns:a16="http://schemas.microsoft.com/office/drawing/2014/main" id="{68CDE01D-63C9-4A23-A808-992CBC4B577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4" name="Text Box 151">
          <a:extLst>
            <a:ext uri="{FF2B5EF4-FFF2-40B4-BE49-F238E27FC236}">
              <a16:creationId xmlns:a16="http://schemas.microsoft.com/office/drawing/2014/main" id="{5B546371-BBD6-48EB-B01A-9C3D72A321B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5" name="Text Box 152">
          <a:extLst>
            <a:ext uri="{FF2B5EF4-FFF2-40B4-BE49-F238E27FC236}">
              <a16:creationId xmlns:a16="http://schemas.microsoft.com/office/drawing/2014/main" id="{4BC74490-1292-46EE-8B67-281C2778F99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6" name="Text Box 153">
          <a:extLst>
            <a:ext uri="{FF2B5EF4-FFF2-40B4-BE49-F238E27FC236}">
              <a16:creationId xmlns:a16="http://schemas.microsoft.com/office/drawing/2014/main" id="{4EBA5D0F-2ABA-4C8D-82E4-D6150361AB4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7" name="Text Box 154">
          <a:extLst>
            <a:ext uri="{FF2B5EF4-FFF2-40B4-BE49-F238E27FC236}">
              <a16:creationId xmlns:a16="http://schemas.microsoft.com/office/drawing/2014/main" id="{B5382A51-D953-4A73-91FC-6493BF8F213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8" name="Text Box 155">
          <a:extLst>
            <a:ext uri="{FF2B5EF4-FFF2-40B4-BE49-F238E27FC236}">
              <a16:creationId xmlns:a16="http://schemas.microsoft.com/office/drawing/2014/main" id="{BF8ADB55-D2D6-4CCF-A48C-BF0CD1308D4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9" name="Text Box 156">
          <a:extLst>
            <a:ext uri="{FF2B5EF4-FFF2-40B4-BE49-F238E27FC236}">
              <a16:creationId xmlns:a16="http://schemas.microsoft.com/office/drawing/2014/main" id="{32BE6F65-4E4C-45B7-B78E-6342F5CFF81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0" name="Text Box 157">
          <a:extLst>
            <a:ext uri="{FF2B5EF4-FFF2-40B4-BE49-F238E27FC236}">
              <a16:creationId xmlns:a16="http://schemas.microsoft.com/office/drawing/2014/main" id="{DC8A090C-11E4-4E0C-8DCB-3C673AF5E88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1" name="Text Box 158">
          <a:extLst>
            <a:ext uri="{FF2B5EF4-FFF2-40B4-BE49-F238E27FC236}">
              <a16:creationId xmlns:a16="http://schemas.microsoft.com/office/drawing/2014/main" id="{7D13AB79-3F0F-43C3-83F9-597C75B5D79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2" name="Text Box 159">
          <a:extLst>
            <a:ext uri="{FF2B5EF4-FFF2-40B4-BE49-F238E27FC236}">
              <a16:creationId xmlns:a16="http://schemas.microsoft.com/office/drawing/2014/main" id="{F45C0B86-9CC3-4B1B-A1B6-747F5BB8485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3" name="Text Box 160">
          <a:extLst>
            <a:ext uri="{FF2B5EF4-FFF2-40B4-BE49-F238E27FC236}">
              <a16:creationId xmlns:a16="http://schemas.microsoft.com/office/drawing/2014/main" id="{C3B86091-E17A-4D2B-B8C5-E4D487B94D1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4" name="Text Box 161">
          <a:extLst>
            <a:ext uri="{FF2B5EF4-FFF2-40B4-BE49-F238E27FC236}">
              <a16:creationId xmlns:a16="http://schemas.microsoft.com/office/drawing/2014/main" id="{24805E09-376D-44E2-9DDB-B93B8E52401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5" name="Text Box 162">
          <a:extLst>
            <a:ext uri="{FF2B5EF4-FFF2-40B4-BE49-F238E27FC236}">
              <a16:creationId xmlns:a16="http://schemas.microsoft.com/office/drawing/2014/main" id="{3781BFA9-7347-4DA0-BD09-6B8FBFD6FF4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6" name="Text Box 163">
          <a:extLst>
            <a:ext uri="{FF2B5EF4-FFF2-40B4-BE49-F238E27FC236}">
              <a16:creationId xmlns:a16="http://schemas.microsoft.com/office/drawing/2014/main" id="{FE15D185-F5A3-41D0-9E6C-EF16C348E1D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7" name="Text Box 164">
          <a:extLst>
            <a:ext uri="{FF2B5EF4-FFF2-40B4-BE49-F238E27FC236}">
              <a16:creationId xmlns:a16="http://schemas.microsoft.com/office/drawing/2014/main" id="{9CCBACDC-3D98-45E5-83A3-8D657073850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8" name="Text Box 165">
          <a:extLst>
            <a:ext uri="{FF2B5EF4-FFF2-40B4-BE49-F238E27FC236}">
              <a16:creationId xmlns:a16="http://schemas.microsoft.com/office/drawing/2014/main" id="{421788B6-F86B-4B5B-84A5-42B635B5721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9" name="Text Box 166">
          <a:extLst>
            <a:ext uri="{FF2B5EF4-FFF2-40B4-BE49-F238E27FC236}">
              <a16:creationId xmlns:a16="http://schemas.microsoft.com/office/drawing/2014/main" id="{C7BACD74-C267-43DB-A961-F13E3E43021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0" name="Text Box 167">
          <a:extLst>
            <a:ext uri="{FF2B5EF4-FFF2-40B4-BE49-F238E27FC236}">
              <a16:creationId xmlns:a16="http://schemas.microsoft.com/office/drawing/2014/main" id="{708896AD-F94D-46B8-B374-53DB057A991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1" name="Text Box 168">
          <a:extLst>
            <a:ext uri="{FF2B5EF4-FFF2-40B4-BE49-F238E27FC236}">
              <a16:creationId xmlns:a16="http://schemas.microsoft.com/office/drawing/2014/main" id="{FB934956-6181-499D-857D-E53243EA0BF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2" name="Text Box 169">
          <a:extLst>
            <a:ext uri="{FF2B5EF4-FFF2-40B4-BE49-F238E27FC236}">
              <a16:creationId xmlns:a16="http://schemas.microsoft.com/office/drawing/2014/main" id="{5407A9F1-4B22-43EA-ABB3-62CDB4137B4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3" name="Text Box 170">
          <a:extLst>
            <a:ext uri="{FF2B5EF4-FFF2-40B4-BE49-F238E27FC236}">
              <a16:creationId xmlns:a16="http://schemas.microsoft.com/office/drawing/2014/main" id="{14B6BD29-4A2C-4A16-98CC-A9B41AAA926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4" name="Text Box 171">
          <a:extLst>
            <a:ext uri="{FF2B5EF4-FFF2-40B4-BE49-F238E27FC236}">
              <a16:creationId xmlns:a16="http://schemas.microsoft.com/office/drawing/2014/main" id="{201E1164-AA27-4513-AD7D-24EBD5A8128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5" name="Text Box 172">
          <a:extLst>
            <a:ext uri="{FF2B5EF4-FFF2-40B4-BE49-F238E27FC236}">
              <a16:creationId xmlns:a16="http://schemas.microsoft.com/office/drawing/2014/main" id="{ACABAFA3-E60E-48A9-AE65-EA5C88413E9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6" name="Text Box 173">
          <a:extLst>
            <a:ext uri="{FF2B5EF4-FFF2-40B4-BE49-F238E27FC236}">
              <a16:creationId xmlns:a16="http://schemas.microsoft.com/office/drawing/2014/main" id="{10BE7F14-2938-44E6-9E3A-5227F21D4E8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7" name="Text Box 174">
          <a:extLst>
            <a:ext uri="{FF2B5EF4-FFF2-40B4-BE49-F238E27FC236}">
              <a16:creationId xmlns:a16="http://schemas.microsoft.com/office/drawing/2014/main" id="{CA3826C8-2722-4C80-B4D4-A4A118FF4D1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8" name="Text Box 175">
          <a:extLst>
            <a:ext uri="{FF2B5EF4-FFF2-40B4-BE49-F238E27FC236}">
              <a16:creationId xmlns:a16="http://schemas.microsoft.com/office/drawing/2014/main" id="{4E5F29F8-0796-4701-A37F-600D5604143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9" name="Text Box 176">
          <a:extLst>
            <a:ext uri="{FF2B5EF4-FFF2-40B4-BE49-F238E27FC236}">
              <a16:creationId xmlns:a16="http://schemas.microsoft.com/office/drawing/2014/main" id="{FA02331F-E762-47E9-AA3C-9F1E66E18B7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0" name="Text Box 177">
          <a:extLst>
            <a:ext uri="{FF2B5EF4-FFF2-40B4-BE49-F238E27FC236}">
              <a16:creationId xmlns:a16="http://schemas.microsoft.com/office/drawing/2014/main" id="{AE01FCD2-9020-4F1D-BC95-1661C35BA0B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1" name="Text Box 178">
          <a:extLst>
            <a:ext uri="{FF2B5EF4-FFF2-40B4-BE49-F238E27FC236}">
              <a16:creationId xmlns:a16="http://schemas.microsoft.com/office/drawing/2014/main" id="{BC454398-6797-418F-9D69-90A10E57230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2" name="Text Box 179">
          <a:extLst>
            <a:ext uri="{FF2B5EF4-FFF2-40B4-BE49-F238E27FC236}">
              <a16:creationId xmlns:a16="http://schemas.microsoft.com/office/drawing/2014/main" id="{E38DDB09-1E32-4149-ABFC-F33314B8552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3" name="Text Box 180">
          <a:extLst>
            <a:ext uri="{FF2B5EF4-FFF2-40B4-BE49-F238E27FC236}">
              <a16:creationId xmlns:a16="http://schemas.microsoft.com/office/drawing/2014/main" id="{89AF53B3-09A7-4923-8FE8-5399AD7F64B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4" name="Text Box 181">
          <a:extLst>
            <a:ext uri="{FF2B5EF4-FFF2-40B4-BE49-F238E27FC236}">
              <a16:creationId xmlns:a16="http://schemas.microsoft.com/office/drawing/2014/main" id="{DB690039-2CAD-41D2-84EA-4DACBB9B0DA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5" name="Text Box 182">
          <a:extLst>
            <a:ext uri="{FF2B5EF4-FFF2-40B4-BE49-F238E27FC236}">
              <a16:creationId xmlns:a16="http://schemas.microsoft.com/office/drawing/2014/main" id="{23131DB4-9CBB-48BA-A0DC-6F821486C7D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6" name="Text Box 183">
          <a:extLst>
            <a:ext uri="{FF2B5EF4-FFF2-40B4-BE49-F238E27FC236}">
              <a16:creationId xmlns:a16="http://schemas.microsoft.com/office/drawing/2014/main" id="{8D9BB6C7-97F2-4613-8EAF-FEF6DAC4BC7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7" name="Text Box 184">
          <a:extLst>
            <a:ext uri="{FF2B5EF4-FFF2-40B4-BE49-F238E27FC236}">
              <a16:creationId xmlns:a16="http://schemas.microsoft.com/office/drawing/2014/main" id="{E912A04C-F542-4CA6-B052-9EA49FBEF7B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8" name="Text Box 185">
          <a:extLst>
            <a:ext uri="{FF2B5EF4-FFF2-40B4-BE49-F238E27FC236}">
              <a16:creationId xmlns:a16="http://schemas.microsoft.com/office/drawing/2014/main" id="{331561E2-2FDB-4A0C-8BDF-BA079004857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9" name="Text Box 186">
          <a:extLst>
            <a:ext uri="{FF2B5EF4-FFF2-40B4-BE49-F238E27FC236}">
              <a16:creationId xmlns:a16="http://schemas.microsoft.com/office/drawing/2014/main" id="{E411B8D8-1F66-48A0-97D7-595A9DA6F8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0" name="Text Box 187">
          <a:extLst>
            <a:ext uri="{FF2B5EF4-FFF2-40B4-BE49-F238E27FC236}">
              <a16:creationId xmlns:a16="http://schemas.microsoft.com/office/drawing/2014/main" id="{E0573E4C-00ED-4FBF-96B3-59B8F084B88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1" name="Text Box 188">
          <a:extLst>
            <a:ext uri="{FF2B5EF4-FFF2-40B4-BE49-F238E27FC236}">
              <a16:creationId xmlns:a16="http://schemas.microsoft.com/office/drawing/2014/main" id="{5DC22B36-5367-4DF5-BC19-84EE8B17D52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2" name="Text Box 189">
          <a:extLst>
            <a:ext uri="{FF2B5EF4-FFF2-40B4-BE49-F238E27FC236}">
              <a16:creationId xmlns:a16="http://schemas.microsoft.com/office/drawing/2014/main" id="{9CB704BD-5D25-4DEB-89A7-877191E84BB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3" name="Text Box 190">
          <a:extLst>
            <a:ext uri="{FF2B5EF4-FFF2-40B4-BE49-F238E27FC236}">
              <a16:creationId xmlns:a16="http://schemas.microsoft.com/office/drawing/2014/main" id="{8ED495C7-8322-41D0-832A-8893114D48B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4" name="Text Box 191">
          <a:extLst>
            <a:ext uri="{FF2B5EF4-FFF2-40B4-BE49-F238E27FC236}">
              <a16:creationId xmlns:a16="http://schemas.microsoft.com/office/drawing/2014/main" id="{F7D22049-8392-406A-94C1-3C3CC2BD094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5" name="Text Box 192">
          <a:extLst>
            <a:ext uri="{FF2B5EF4-FFF2-40B4-BE49-F238E27FC236}">
              <a16:creationId xmlns:a16="http://schemas.microsoft.com/office/drawing/2014/main" id="{9E6F43F3-24BC-4186-AA57-B9078B92BB5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6" name="Text Box 193">
          <a:extLst>
            <a:ext uri="{FF2B5EF4-FFF2-40B4-BE49-F238E27FC236}">
              <a16:creationId xmlns:a16="http://schemas.microsoft.com/office/drawing/2014/main" id="{8D39E517-C03D-4707-8920-FFC158BA543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7" name="Text Box 194">
          <a:extLst>
            <a:ext uri="{FF2B5EF4-FFF2-40B4-BE49-F238E27FC236}">
              <a16:creationId xmlns:a16="http://schemas.microsoft.com/office/drawing/2014/main" id="{D9AEC46B-1084-40E3-8F5A-33B9BB57434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8" name="Text Box 195">
          <a:extLst>
            <a:ext uri="{FF2B5EF4-FFF2-40B4-BE49-F238E27FC236}">
              <a16:creationId xmlns:a16="http://schemas.microsoft.com/office/drawing/2014/main" id="{2BE8AE9E-6C7B-420A-8F57-F6CEE01950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9" name="Text Box 196">
          <a:extLst>
            <a:ext uri="{FF2B5EF4-FFF2-40B4-BE49-F238E27FC236}">
              <a16:creationId xmlns:a16="http://schemas.microsoft.com/office/drawing/2014/main" id="{235454BD-AB27-4F84-BADC-BC7770B1939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0" name="Text Box 197">
          <a:extLst>
            <a:ext uri="{FF2B5EF4-FFF2-40B4-BE49-F238E27FC236}">
              <a16:creationId xmlns:a16="http://schemas.microsoft.com/office/drawing/2014/main" id="{FDD285FF-AE17-4A59-A2D2-E4792C42A65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1" name="Text Box 198">
          <a:extLst>
            <a:ext uri="{FF2B5EF4-FFF2-40B4-BE49-F238E27FC236}">
              <a16:creationId xmlns:a16="http://schemas.microsoft.com/office/drawing/2014/main" id="{DB757753-B464-485D-B888-E0FBA776DE1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2" name="Text Box 199">
          <a:extLst>
            <a:ext uri="{FF2B5EF4-FFF2-40B4-BE49-F238E27FC236}">
              <a16:creationId xmlns:a16="http://schemas.microsoft.com/office/drawing/2014/main" id="{1DC580EB-AC16-430B-ADE5-2D34C17289E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3" name="Text Box 200">
          <a:extLst>
            <a:ext uri="{FF2B5EF4-FFF2-40B4-BE49-F238E27FC236}">
              <a16:creationId xmlns:a16="http://schemas.microsoft.com/office/drawing/2014/main" id="{1CED5634-BED5-4DEE-BC24-4B491DE94C8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4" name="Text Box 201">
          <a:extLst>
            <a:ext uri="{FF2B5EF4-FFF2-40B4-BE49-F238E27FC236}">
              <a16:creationId xmlns:a16="http://schemas.microsoft.com/office/drawing/2014/main" id="{3010B125-0D77-4AFC-95B8-44660E0F541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5" name="Text Box 202">
          <a:extLst>
            <a:ext uri="{FF2B5EF4-FFF2-40B4-BE49-F238E27FC236}">
              <a16:creationId xmlns:a16="http://schemas.microsoft.com/office/drawing/2014/main" id="{6303D671-2BA4-4D00-9A42-1D89C2E989A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6" name="Text Box 203">
          <a:extLst>
            <a:ext uri="{FF2B5EF4-FFF2-40B4-BE49-F238E27FC236}">
              <a16:creationId xmlns:a16="http://schemas.microsoft.com/office/drawing/2014/main" id="{B7C12E3E-B5EA-494E-A374-333646CF047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A1617102-D05E-4323-BCFF-D4A428E931B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18AC4C1B-DC1D-4C85-8952-9FECF6713D3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9" name="Text Box 206">
          <a:extLst>
            <a:ext uri="{FF2B5EF4-FFF2-40B4-BE49-F238E27FC236}">
              <a16:creationId xmlns:a16="http://schemas.microsoft.com/office/drawing/2014/main" id="{74D15C07-4AAE-461C-8C92-863D521C498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0" name="Text Box 207">
          <a:extLst>
            <a:ext uri="{FF2B5EF4-FFF2-40B4-BE49-F238E27FC236}">
              <a16:creationId xmlns:a16="http://schemas.microsoft.com/office/drawing/2014/main" id="{21A66A3F-36A2-47E5-AAEA-F2CD05300B3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1" name="Text Box 208">
          <a:extLst>
            <a:ext uri="{FF2B5EF4-FFF2-40B4-BE49-F238E27FC236}">
              <a16:creationId xmlns:a16="http://schemas.microsoft.com/office/drawing/2014/main" id="{054B5E6F-0953-4BD1-A349-F9BB3F5E613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2" name="Text Box 209">
          <a:extLst>
            <a:ext uri="{FF2B5EF4-FFF2-40B4-BE49-F238E27FC236}">
              <a16:creationId xmlns:a16="http://schemas.microsoft.com/office/drawing/2014/main" id="{D032616C-18D0-446A-BC69-0DE01A65AC1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3" name="Text Box 210">
          <a:extLst>
            <a:ext uri="{FF2B5EF4-FFF2-40B4-BE49-F238E27FC236}">
              <a16:creationId xmlns:a16="http://schemas.microsoft.com/office/drawing/2014/main" id="{7A0F0DB0-4BA5-4FE2-B757-50406B2A77F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4" name="Text Box 211">
          <a:extLst>
            <a:ext uri="{FF2B5EF4-FFF2-40B4-BE49-F238E27FC236}">
              <a16:creationId xmlns:a16="http://schemas.microsoft.com/office/drawing/2014/main" id="{E55DF3DD-AF78-477B-9ED5-3468AADF7C4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5" name="Text Box 212">
          <a:extLst>
            <a:ext uri="{FF2B5EF4-FFF2-40B4-BE49-F238E27FC236}">
              <a16:creationId xmlns:a16="http://schemas.microsoft.com/office/drawing/2014/main" id="{98B42F38-B43B-4C9A-9911-487288FA18C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6" name="Text Box 213">
          <a:extLst>
            <a:ext uri="{FF2B5EF4-FFF2-40B4-BE49-F238E27FC236}">
              <a16:creationId xmlns:a16="http://schemas.microsoft.com/office/drawing/2014/main" id="{C00DEF1D-E2DD-49BA-8CC3-6310C31FEE5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7" name="Text Box 214">
          <a:extLst>
            <a:ext uri="{FF2B5EF4-FFF2-40B4-BE49-F238E27FC236}">
              <a16:creationId xmlns:a16="http://schemas.microsoft.com/office/drawing/2014/main" id="{A02BE981-1212-4184-BBD1-C789FF5C3E3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8" name="Text Box 215">
          <a:extLst>
            <a:ext uri="{FF2B5EF4-FFF2-40B4-BE49-F238E27FC236}">
              <a16:creationId xmlns:a16="http://schemas.microsoft.com/office/drawing/2014/main" id="{6763DB01-0209-48F9-A7D2-56E7EE5F35B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9" name="Text Box 216">
          <a:extLst>
            <a:ext uri="{FF2B5EF4-FFF2-40B4-BE49-F238E27FC236}">
              <a16:creationId xmlns:a16="http://schemas.microsoft.com/office/drawing/2014/main" id="{2BFCF825-BEAF-40D7-BFFD-723122BF2F8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0" name="Text Box 217">
          <a:extLst>
            <a:ext uri="{FF2B5EF4-FFF2-40B4-BE49-F238E27FC236}">
              <a16:creationId xmlns:a16="http://schemas.microsoft.com/office/drawing/2014/main" id="{C4359831-38E7-47A5-89EA-99013D50324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1" name="Text Box 218">
          <a:extLst>
            <a:ext uri="{FF2B5EF4-FFF2-40B4-BE49-F238E27FC236}">
              <a16:creationId xmlns:a16="http://schemas.microsoft.com/office/drawing/2014/main" id="{F486C818-25A3-420D-86F7-598E34F353C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2" name="Text Box 219">
          <a:extLst>
            <a:ext uri="{FF2B5EF4-FFF2-40B4-BE49-F238E27FC236}">
              <a16:creationId xmlns:a16="http://schemas.microsoft.com/office/drawing/2014/main" id="{AC75F1FE-C68E-4A5C-B3D0-FE171F9FFBB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3" name="Text Box 220">
          <a:extLst>
            <a:ext uri="{FF2B5EF4-FFF2-40B4-BE49-F238E27FC236}">
              <a16:creationId xmlns:a16="http://schemas.microsoft.com/office/drawing/2014/main" id="{FD731D2A-B06F-49C1-B1DD-F96CB8034A9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4" name="Text Box 221">
          <a:extLst>
            <a:ext uri="{FF2B5EF4-FFF2-40B4-BE49-F238E27FC236}">
              <a16:creationId xmlns:a16="http://schemas.microsoft.com/office/drawing/2014/main" id="{CA582223-82D5-4194-9B7C-809045CC504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5" name="Text Box 222">
          <a:extLst>
            <a:ext uri="{FF2B5EF4-FFF2-40B4-BE49-F238E27FC236}">
              <a16:creationId xmlns:a16="http://schemas.microsoft.com/office/drawing/2014/main" id="{2DD77C47-6437-4BC5-8BED-B9946BFA98A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6" name="Text Box 223">
          <a:extLst>
            <a:ext uri="{FF2B5EF4-FFF2-40B4-BE49-F238E27FC236}">
              <a16:creationId xmlns:a16="http://schemas.microsoft.com/office/drawing/2014/main" id="{0DBBF33C-F14C-4112-99AA-F4CA4FC7C81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7" name="Text Box 224">
          <a:extLst>
            <a:ext uri="{FF2B5EF4-FFF2-40B4-BE49-F238E27FC236}">
              <a16:creationId xmlns:a16="http://schemas.microsoft.com/office/drawing/2014/main" id="{CB7C7444-B8CF-447D-9251-638F25D6142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8" name="Text Box 225">
          <a:extLst>
            <a:ext uri="{FF2B5EF4-FFF2-40B4-BE49-F238E27FC236}">
              <a16:creationId xmlns:a16="http://schemas.microsoft.com/office/drawing/2014/main" id="{7BAF79F7-5959-4968-9B94-CDE74DDA03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9" name="Text Box 226">
          <a:extLst>
            <a:ext uri="{FF2B5EF4-FFF2-40B4-BE49-F238E27FC236}">
              <a16:creationId xmlns:a16="http://schemas.microsoft.com/office/drawing/2014/main" id="{162443F3-7C02-47D3-AA84-C52F5C80138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0" name="Text Box 227">
          <a:extLst>
            <a:ext uri="{FF2B5EF4-FFF2-40B4-BE49-F238E27FC236}">
              <a16:creationId xmlns:a16="http://schemas.microsoft.com/office/drawing/2014/main" id="{F68D03C1-E4FC-4E1F-9EBD-B5346AE445C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1" name="Text Box 228">
          <a:extLst>
            <a:ext uri="{FF2B5EF4-FFF2-40B4-BE49-F238E27FC236}">
              <a16:creationId xmlns:a16="http://schemas.microsoft.com/office/drawing/2014/main" id="{73D0E3A5-EC06-488C-95E1-85AEDD5F28E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2" name="Text Box 229">
          <a:extLst>
            <a:ext uri="{FF2B5EF4-FFF2-40B4-BE49-F238E27FC236}">
              <a16:creationId xmlns:a16="http://schemas.microsoft.com/office/drawing/2014/main" id="{35D5C268-BA7F-4E1F-8BFA-26F2B5B9EF5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3" name="Text Box 230">
          <a:extLst>
            <a:ext uri="{FF2B5EF4-FFF2-40B4-BE49-F238E27FC236}">
              <a16:creationId xmlns:a16="http://schemas.microsoft.com/office/drawing/2014/main" id="{AB0BA3FF-34B2-4E47-9D3D-554CD8A31A7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4" name="Text Box 231">
          <a:extLst>
            <a:ext uri="{FF2B5EF4-FFF2-40B4-BE49-F238E27FC236}">
              <a16:creationId xmlns:a16="http://schemas.microsoft.com/office/drawing/2014/main" id="{C8C49980-21EC-4ED6-A814-8E2461116FF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5" name="Text Box 232">
          <a:extLst>
            <a:ext uri="{FF2B5EF4-FFF2-40B4-BE49-F238E27FC236}">
              <a16:creationId xmlns:a16="http://schemas.microsoft.com/office/drawing/2014/main" id="{E3DB925B-8CB9-4416-AA4B-C2A940AAE15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6" name="Text Box 141">
          <a:extLst>
            <a:ext uri="{FF2B5EF4-FFF2-40B4-BE49-F238E27FC236}">
              <a16:creationId xmlns:a16="http://schemas.microsoft.com/office/drawing/2014/main" id="{434DA01A-C33C-445E-84EC-E8EF8BB0A46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7" name="Text Box 142">
          <a:extLst>
            <a:ext uri="{FF2B5EF4-FFF2-40B4-BE49-F238E27FC236}">
              <a16:creationId xmlns:a16="http://schemas.microsoft.com/office/drawing/2014/main" id="{747A0933-1BBC-423A-8F6C-690721A829F8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8" name="Text Box 143">
          <a:extLst>
            <a:ext uri="{FF2B5EF4-FFF2-40B4-BE49-F238E27FC236}">
              <a16:creationId xmlns:a16="http://schemas.microsoft.com/office/drawing/2014/main" id="{E98EC33B-74A8-44C6-9E39-3528FC402508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9" name="Text Box 144">
          <a:extLst>
            <a:ext uri="{FF2B5EF4-FFF2-40B4-BE49-F238E27FC236}">
              <a16:creationId xmlns:a16="http://schemas.microsoft.com/office/drawing/2014/main" id="{AD2CC2A6-C389-4BAF-9F63-ADDC3DDEA425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0" name="Text Box 145">
          <a:extLst>
            <a:ext uri="{FF2B5EF4-FFF2-40B4-BE49-F238E27FC236}">
              <a16:creationId xmlns:a16="http://schemas.microsoft.com/office/drawing/2014/main" id="{F58824AE-F4EF-43CE-B316-DB23827955BF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1" name="Text Box 146">
          <a:extLst>
            <a:ext uri="{FF2B5EF4-FFF2-40B4-BE49-F238E27FC236}">
              <a16:creationId xmlns:a16="http://schemas.microsoft.com/office/drawing/2014/main" id="{378257F5-70B6-46AF-B073-DDA8AC910350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2" name="Text Box 147">
          <a:extLst>
            <a:ext uri="{FF2B5EF4-FFF2-40B4-BE49-F238E27FC236}">
              <a16:creationId xmlns:a16="http://schemas.microsoft.com/office/drawing/2014/main" id="{44D84A6D-E522-4528-BE2C-EDD3E293396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3" name="Text Box 141">
          <a:extLst>
            <a:ext uri="{FF2B5EF4-FFF2-40B4-BE49-F238E27FC236}">
              <a16:creationId xmlns:a16="http://schemas.microsoft.com/office/drawing/2014/main" id="{8480CDD6-F6D7-4855-B824-00B94A833BCC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4" name="Text Box 142">
          <a:extLst>
            <a:ext uri="{FF2B5EF4-FFF2-40B4-BE49-F238E27FC236}">
              <a16:creationId xmlns:a16="http://schemas.microsoft.com/office/drawing/2014/main" id="{9298D816-7D22-42C7-AFDF-6FD9B3F25D41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5" name="Text Box 143">
          <a:extLst>
            <a:ext uri="{FF2B5EF4-FFF2-40B4-BE49-F238E27FC236}">
              <a16:creationId xmlns:a16="http://schemas.microsoft.com/office/drawing/2014/main" id="{EEAFCFD5-1A54-4964-8A60-1A22050A2FB3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6" name="Text Box 144">
          <a:extLst>
            <a:ext uri="{FF2B5EF4-FFF2-40B4-BE49-F238E27FC236}">
              <a16:creationId xmlns:a16="http://schemas.microsoft.com/office/drawing/2014/main" id="{B7764BDE-9DB6-4C7C-A4C8-BE8409BC8796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7" name="Text Box 145">
          <a:extLst>
            <a:ext uri="{FF2B5EF4-FFF2-40B4-BE49-F238E27FC236}">
              <a16:creationId xmlns:a16="http://schemas.microsoft.com/office/drawing/2014/main" id="{BFB3A370-F457-4DE9-885E-1A7D16C74FA1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8" name="Text Box 146">
          <a:extLst>
            <a:ext uri="{FF2B5EF4-FFF2-40B4-BE49-F238E27FC236}">
              <a16:creationId xmlns:a16="http://schemas.microsoft.com/office/drawing/2014/main" id="{2A113529-64CD-4BDB-88B7-61E6DAB1AB20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9" name="Text Box 147">
          <a:extLst>
            <a:ext uri="{FF2B5EF4-FFF2-40B4-BE49-F238E27FC236}">
              <a16:creationId xmlns:a16="http://schemas.microsoft.com/office/drawing/2014/main" id="{27E17B17-D248-462D-B22F-6884D9532088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0" name="Text Box 149">
          <a:extLst>
            <a:ext uri="{FF2B5EF4-FFF2-40B4-BE49-F238E27FC236}">
              <a16:creationId xmlns:a16="http://schemas.microsoft.com/office/drawing/2014/main" id="{BC9D3A80-A1CA-4174-AA71-3FBED2B35EF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1" name="Text Box 150">
          <a:extLst>
            <a:ext uri="{FF2B5EF4-FFF2-40B4-BE49-F238E27FC236}">
              <a16:creationId xmlns:a16="http://schemas.microsoft.com/office/drawing/2014/main" id="{87C66DAE-067F-41ED-9A71-4129C77B99F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2" name="Text Box 151">
          <a:extLst>
            <a:ext uri="{FF2B5EF4-FFF2-40B4-BE49-F238E27FC236}">
              <a16:creationId xmlns:a16="http://schemas.microsoft.com/office/drawing/2014/main" id="{975B145E-E9D6-4FB4-8F2E-D8ED4CDF54E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3" name="Text Box 152">
          <a:extLst>
            <a:ext uri="{FF2B5EF4-FFF2-40B4-BE49-F238E27FC236}">
              <a16:creationId xmlns:a16="http://schemas.microsoft.com/office/drawing/2014/main" id="{2608079E-CDF2-469A-A09E-98BBDBBFD88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4" name="Text Box 153">
          <a:extLst>
            <a:ext uri="{FF2B5EF4-FFF2-40B4-BE49-F238E27FC236}">
              <a16:creationId xmlns:a16="http://schemas.microsoft.com/office/drawing/2014/main" id="{36721940-9124-4EE7-A7C0-DF9DDA6BFAC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5" name="Text Box 154">
          <a:extLst>
            <a:ext uri="{FF2B5EF4-FFF2-40B4-BE49-F238E27FC236}">
              <a16:creationId xmlns:a16="http://schemas.microsoft.com/office/drawing/2014/main" id="{A7B608BD-751C-414F-BD11-BEE345C6F90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6" name="Text Box 155">
          <a:extLst>
            <a:ext uri="{FF2B5EF4-FFF2-40B4-BE49-F238E27FC236}">
              <a16:creationId xmlns:a16="http://schemas.microsoft.com/office/drawing/2014/main" id="{A8706891-D760-46D3-9802-7468505E89F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7" name="Text Box 156">
          <a:extLst>
            <a:ext uri="{FF2B5EF4-FFF2-40B4-BE49-F238E27FC236}">
              <a16:creationId xmlns:a16="http://schemas.microsoft.com/office/drawing/2014/main" id="{0968EF87-E783-4464-84D9-7D1068B72EA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8" name="Text Box 157">
          <a:extLst>
            <a:ext uri="{FF2B5EF4-FFF2-40B4-BE49-F238E27FC236}">
              <a16:creationId xmlns:a16="http://schemas.microsoft.com/office/drawing/2014/main" id="{433B3740-8BDA-49F3-AA3A-1A9A843BD05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9" name="Text Box 158">
          <a:extLst>
            <a:ext uri="{FF2B5EF4-FFF2-40B4-BE49-F238E27FC236}">
              <a16:creationId xmlns:a16="http://schemas.microsoft.com/office/drawing/2014/main" id="{67706A51-2422-49A5-83A1-C883E6127C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0" name="Text Box 159">
          <a:extLst>
            <a:ext uri="{FF2B5EF4-FFF2-40B4-BE49-F238E27FC236}">
              <a16:creationId xmlns:a16="http://schemas.microsoft.com/office/drawing/2014/main" id="{255BBC12-3E20-4A09-B496-3838283DB24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1" name="Text Box 160">
          <a:extLst>
            <a:ext uri="{FF2B5EF4-FFF2-40B4-BE49-F238E27FC236}">
              <a16:creationId xmlns:a16="http://schemas.microsoft.com/office/drawing/2014/main" id="{B3F13E4E-251B-403C-8E9C-12DD19B9787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2" name="Text Box 161">
          <a:extLst>
            <a:ext uri="{FF2B5EF4-FFF2-40B4-BE49-F238E27FC236}">
              <a16:creationId xmlns:a16="http://schemas.microsoft.com/office/drawing/2014/main" id="{0D6A5B9F-FAFB-4844-9D8A-0EB97D799E0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3" name="Text Box 162">
          <a:extLst>
            <a:ext uri="{FF2B5EF4-FFF2-40B4-BE49-F238E27FC236}">
              <a16:creationId xmlns:a16="http://schemas.microsoft.com/office/drawing/2014/main" id="{7393FB4D-187A-4228-BE05-31D188260BF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4" name="Text Box 163">
          <a:extLst>
            <a:ext uri="{FF2B5EF4-FFF2-40B4-BE49-F238E27FC236}">
              <a16:creationId xmlns:a16="http://schemas.microsoft.com/office/drawing/2014/main" id="{3E75FB71-D0C6-47C8-8E08-A5D5BDCC254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5" name="Text Box 164">
          <a:extLst>
            <a:ext uri="{FF2B5EF4-FFF2-40B4-BE49-F238E27FC236}">
              <a16:creationId xmlns:a16="http://schemas.microsoft.com/office/drawing/2014/main" id="{853F3CD9-DF25-4C22-AEAF-BE80110C88C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6" name="Text Box 165">
          <a:extLst>
            <a:ext uri="{FF2B5EF4-FFF2-40B4-BE49-F238E27FC236}">
              <a16:creationId xmlns:a16="http://schemas.microsoft.com/office/drawing/2014/main" id="{6AED24CC-F7DB-4CDE-AAC6-65A48901945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7" name="Text Box 166">
          <a:extLst>
            <a:ext uri="{FF2B5EF4-FFF2-40B4-BE49-F238E27FC236}">
              <a16:creationId xmlns:a16="http://schemas.microsoft.com/office/drawing/2014/main" id="{8E53914F-83F5-47BA-ADA7-B746681F7CD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8" name="Text Box 167">
          <a:extLst>
            <a:ext uri="{FF2B5EF4-FFF2-40B4-BE49-F238E27FC236}">
              <a16:creationId xmlns:a16="http://schemas.microsoft.com/office/drawing/2014/main" id="{E89F6EB4-B7B2-455B-B11E-2038C4B81A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9" name="Text Box 168">
          <a:extLst>
            <a:ext uri="{FF2B5EF4-FFF2-40B4-BE49-F238E27FC236}">
              <a16:creationId xmlns:a16="http://schemas.microsoft.com/office/drawing/2014/main" id="{47379145-4C76-4750-8D37-B7BAAEA7545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0" name="Text Box 169">
          <a:extLst>
            <a:ext uri="{FF2B5EF4-FFF2-40B4-BE49-F238E27FC236}">
              <a16:creationId xmlns:a16="http://schemas.microsoft.com/office/drawing/2014/main" id="{8D1DD4E2-7AF6-48F7-B53B-0FF8B46BD2D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1" name="Text Box 170">
          <a:extLst>
            <a:ext uri="{FF2B5EF4-FFF2-40B4-BE49-F238E27FC236}">
              <a16:creationId xmlns:a16="http://schemas.microsoft.com/office/drawing/2014/main" id="{3F51E60A-C119-4726-A285-1306C094709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2" name="Text Box 171">
          <a:extLst>
            <a:ext uri="{FF2B5EF4-FFF2-40B4-BE49-F238E27FC236}">
              <a16:creationId xmlns:a16="http://schemas.microsoft.com/office/drawing/2014/main" id="{DC55B8C8-A20C-4753-8CFA-F2AA92A88FA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3" name="Text Box 172">
          <a:extLst>
            <a:ext uri="{FF2B5EF4-FFF2-40B4-BE49-F238E27FC236}">
              <a16:creationId xmlns:a16="http://schemas.microsoft.com/office/drawing/2014/main" id="{E1FAEB63-72EC-4B57-B4B1-50A218D3FBB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4" name="Text Box 173">
          <a:extLst>
            <a:ext uri="{FF2B5EF4-FFF2-40B4-BE49-F238E27FC236}">
              <a16:creationId xmlns:a16="http://schemas.microsoft.com/office/drawing/2014/main" id="{1166B87C-5609-464D-8F34-F53D62C830E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5" name="Text Box 174">
          <a:extLst>
            <a:ext uri="{FF2B5EF4-FFF2-40B4-BE49-F238E27FC236}">
              <a16:creationId xmlns:a16="http://schemas.microsoft.com/office/drawing/2014/main" id="{586C5A1E-9530-4B8A-81A5-9D2019D4CA2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6" name="Text Box 175">
          <a:extLst>
            <a:ext uri="{FF2B5EF4-FFF2-40B4-BE49-F238E27FC236}">
              <a16:creationId xmlns:a16="http://schemas.microsoft.com/office/drawing/2014/main" id="{B8F6761C-2222-438F-AFC4-039698333CF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7" name="Text Box 176">
          <a:extLst>
            <a:ext uri="{FF2B5EF4-FFF2-40B4-BE49-F238E27FC236}">
              <a16:creationId xmlns:a16="http://schemas.microsoft.com/office/drawing/2014/main" id="{0893E6F9-A52E-41E2-A8DB-F22095EF063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8" name="Text Box 177">
          <a:extLst>
            <a:ext uri="{FF2B5EF4-FFF2-40B4-BE49-F238E27FC236}">
              <a16:creationId xmlns:a16="http://schemas.microsoft.com/office/drawing/2014/main" id="{9D3EC454-2745-4FC2-B4A5-0B75DCF1FF2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9" name="Text Box 178">
          <a:extLst>
            <a:ext uri="{FF2B5EF4-FFF2-40B4-BE49-F238E27FC236}">
              <a16:creationId xmlns:a16="http://schemas.microsoft.com/office/drawing/2014/main" id="{D4CC0964-6A8C-4F3B-A40A-160E2DBA7B9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0" name="Text Box 179">
          <a:extLst>
            <a:ext uri="{FF2B5EF4-FFF2-40B4-BE49-F238E27FC236}">
              <a16:creationId xmlns:a16="http://schemas.microsoft.com/office/drawing/2014/main" id="{B8F88303-B4EE-437B-BF7A-144B3852CDF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1" name="Text Box 180">
          <a:extLst>
            <a:ext uri="{FF2B5EF4-FFF2-40B4-BE49-F238E27FC236}">
              <a16:creationId xmlns:a16="http://schemas.microsoft.com/office/drawing/2014/main" id="{106B7AD3-4B45-4CA7-80BB-5C3831E4D98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2" name="Text Box 181">
          <a:extLst>
            <a:ext uri="{FF2B5EF4-FFF2-40B4-BE49-F238E27FC236}">
              <a16:creationId xmlns:a16="http://schemas.microsoft.com/office/drawing/2014/main" id="{090BE6A1-C18D-4FC5-B972-E1137C2E65C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3" name="Text Box 182">
          <a:extLst>
            <a:ext uri="{FF2B5EF4-FFF2-40B4-BE49-F238E27FC236}">
              <a16:creationId xmlns:a16="http://schemas.microsoft.com/office/drawing/2014/main" id="{773A35DC-80A0-49B8-83F5-7B5A38649C0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4" name="Text Box 183">
          <a:extLst>
            <a:ext uri="{FF2B5EF4-FFF2-40B4-BE49-F238E27FC236}">
              <a16:creationId xmlns:a16="http://schemas.microsoft.com/office/drawing/2014/main" id="{EDD46CCA-DC6E-42AE-AA9F-700AC5CD154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5" name="Text Box 184">
          <a:extLst>
            <a:ext uri="{FF2B5EF4-FFF2-40B4-BE49-F238E27FC236}">
              <a16:creationId xmlns:a16="http://schemas.microsoft.com/office/drawing/2014/main" id="{BD9BF630-F705-46B3-ABBC-DA9D233F9A0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6" name="Text Box 185">
          <a:extLst>
            <a:ext uri="{FF2B5EF4-FFF2-40B4-BE49-F238E27FC236}">
              <a16:creationId xmlns:a16="http://schemas.microsoft.com/office/drawing/2014/main" id="{0680B215-B776-4736-AB12-8BE2D57AB7E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7" name="Text Box 186">
          <a:extLst>
            <a:ext uri="{FF2B5EF4-FFF2-40B4-BE49-F238E27FC236}">
              <a16:creationId xmlns:a16="http://schemas.microsoft.com/office/drawing/2014/main" id="{A8247A33-637F-4C7B-8EBC-D02BC1A834A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8" name="Text Box 187">
          <a:extLst>
            <a:ext uri="{FF2B5EF4-FFF2-40B4-BE49-F238E27FC236}">
              <a16:creationId xmlns:a16="http://schemas.microsoft.com/office/drawing/2014/main" id="{06BDB552-7374-44AE-8BE8-6208F16BC34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9" name="Text Box 188">
          <a:extLst>
            <a:ext uri="{FF2B5EF4-FFF2-40B4-BE49-F238E27FC236}">
              <a16:creationId xmlns:a16="http://schemas.microsoft.com/office/drawing/2014/main" id="{ABD83787-9727-4CB2-AE9E-8B5DCFDD4F3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0" name="Text Box 189">
          <a:extLst>
            <a:ext uri="{FF2B5EF4-FFF2-40B4-BE49-F238E27FC236}">
              <a16:creationId xmlns:a16="http://schemas.microsoft.com/office/drawing/2014/main" id="{34D2AC57-997F-4CA1-BBBD-16E6BBABF3D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1" name="Text Box 190">
          <a:extLst>
            <a:ext uri="{FF2B5EF4-FFF2-40B4-BE49-F238E27FC236}">
              <a16:creationId xmlns:a16="http://schemas.microsoft.com/office/drawing/2014/main" id="{D29B691D-CA4F-404A-8568-064FF1CC3AC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2" name="Text Box 191">
          <a:extLst>
            <a:ext uri="{FF2B5EF4-FFF2-40B4-BE49-F238E27FC236}">
              <a16:creationId xmlns:a16="http://schemas.microsoft.com/office/drawing/2014/main" id="{843C1173-C2BB-4370-BFC7-AFFB64CBEB2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3" name="Text Box 192">
          <a:extLst>
            <a:ext uri="{FF2B5EF4-FFF2-40B4-BE49-F238E27FC236}">
              <a16:creationId xmlns:a16="http://schemas.microsoft.com/office/drawing/2014/main" id="{7584FF01-812E-4C7D-98F6-4A097626C4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4" name="Text Box 193">
          <a:extLst>
            <a:ext uri="{FF2B5EF4-FFF2-40B4-BE49-F238E27FC236}">
              <a16:creationId xmlns:a16="http://schemas.microsoft.com/office/drawing/2014/main" id="{32700A2B-C563-466D-AAF1-68FE91B5EBA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5" name="Text Box 194">
          <a:extLst>
            <a:ext uri="{FF2B5EF4-FFF2-40B4-BE49-F238E27FC236}">
              <a16:creationId xmlns:a16="http://schemas.microsoft.com/office/drawing/2014/main" id="{F3403D28-94E0-4C22-8326-36FCA6CC8EC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6" name="Text Box 195">
          <a:extLst>
            <a:ext uri="{FF2B5EF4-FFF2-40B4-BE49-F238E27FC236}">
              <a16:creationId xmlns:a16="http://schemas.microsoft.com/office/drawing/2014/main" id="{9F08D603-3E9D-4FBB-B68A-201A5B47645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7" name="Text Box 196">
          <a:extLst>
            <a:ext uri="{FF2B5EF4-FFF2-40B4-BE49-F238E27FC236}">
              <a16:creationId xmlns:a16="http://schemas.microsoft.com/office/drawing/2014/main" id="{424D51ED-4509-4E22-AFEE-8E119592D5F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8" name="Text Box 197">
          <a:extLst>
            <a:ext uri="{FF2B5EF4-FFF2-40B4-BE49-F238E27FC236}">
              <a16:creationId xmlns:a16="http://schemas.microsoft.com/office/drawing/2014/main" id="{2B349444-8BE5-4F40-B515-257BDB4EDFB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9" name="Text Box 198">
          <a:extLst>
            <a:ext uri="{FF2B5EF4-FFF2-40B4-BE49-F238E27FC236}">
              <a16:creationId xmlns:a16="http://schemas.microsoft.com/office/drawing/2014/main" id="{B77C4E54-F8E8-4E0B-B474-A613EB83F1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0" name="Text Box 199">
          <a:extLst>
            <a:ext uri="{FF2B5EF4-FFF2-40B4-BE49-F238E27FC236}">
              <a16:creationId xmlns:a16="http://schemas.microsoft.com/office/drawing/2014/main" id="{42109626-408C-42D1-8528-E6BEC126913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1" name="Text Box 200">
          <a:extLst>
            <a:ext uri="{FF2B5EF4-FFF2-40B4-BE49-F238E27FC236}">
              <a16:creationId xmlns:a16="http://schemas.microsoft.com/office/drawing/2014/main" id="{B779FBED-76D5-4BD0-B1E0-6A5EDA0D4E3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2" name="Text Box 201">
          <a:extLst>
            <a:ext uri="{FF2B5EF4-FFF2-40B4-BE49-F238E27FC236}">
              <a16:creationId xmlns:a16="http://schemas.microsoft.com/office/drawing/2014/main" id="{366885BF-CF45-4FA4-818C-D5E2319794A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3" name="Text Box 202">
          <a:extLst>
            <a:ext uri="{FF2B5EF4-FFF2-40B4-BE49-F238E27FC236}">
              <a16:creationId xmlns:a16="http://schemas.microsoft.com/office/drawing/2014/main" id="{3395A415-869F-47B5-A0D6-5CD31A1EAED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4" name="Text Box 203">
          <a:extLst>
            <a:ext uri="{FF2B5EF4-FFF2-40B4-BE49-F238E27FC236}">
              <a16:creationId xmlns:a16="http://schemas.microsoft.com/office/drawing/2014/main" id="{B006C5F9-41E5-4CB0-9CD7-AE0B1B86E0E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31EEDE04-239D-47FE-B0EB-4F3396FA473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8E3D5B3F-2A06-4928-8F11-278261600EA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7" name="Text Box 206">
          <a:extLst>
            <a:ext uri="{FF2B5EF4-FFF2-40B4-BE49-F238E27FC236}">
              <a16:creationId xmlns:a16="http://schemas.microsoft.com/office/drawing/2014/main" id="{0E25AE08-6449-4625-BB77-B523ABD9D73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8" name="Text Box 207">
          <a:extLst>
            <a:ext uri="{FF2B5EF4-FFF2-40B4-BE49-F238E27FC236}">
              <a16:creationId xmlns:a16="http://schemas.microsoft.com/office/drawing/2014/main" id="{65C40655-8F3C-416B-83F6-7CF9DCC99A5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9" name="Text Box 208">
          <a:extLst>
            <a:ext uri="{FF2B5EF4-FFF2-40B4-BE49-F238E27FC236}">
              <a16:creationId xmlns:a16="http://schemas.microsoft.com/office/drawing/2014/main" id="{9431C891-C21B-4D32-9606-407B51E987F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0" name="Text Box 209">
          <a:extLst>
            <a:ext uri="{FF2B5EF4-FFF2-40B4-BE49-F238E27FC236}">
              <a16:creationId xmlns:a16="http://schemas.microsoft.com/office/drawing/2014/main" id="{2758132E-BF17-424D-9B20-8F348FC22EB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1" name="Text Box 210">
          <a:extLst>
            <a:ext uri="{FF2B5EF4-FFF2-40B4-BE49-F238E27FC236}">
              <a16:creationId xmlns:a16="http://schemas.microsoft.com/office/drawing/2014/main" id="{0AB8F870-4F30-4D8B-86C6-A7005357266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2" name="Text Box 211">
          <a:extLst>
            <a:ext uri="{FF2B5EF4-FFF2-40B4-BE49-F238E27FC236}">
              <a16:creationId xmlns:a16="http://schemas.microsoft.com/office/drawing/2014/main" id="{EF44D4C6-CFA2-4D1D-90F0-35941446BE4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3" name="Text Box 212">
          <a:extLst>
            <a:ext uri="{FF2B5EF4-FFF2-40B4-BE49-F238E27FC236}">
              <a16:creationId xmlns:a16="http://schemas.microsoft.com/office/drawing/2014/main" id="{0F863707-8CA6-4549-A5C8-0E71BA0202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4" name="Text Box 213">
          <a:extLst>
            <a:ext uri="{FF2B5EF4-FFF2-40B4-BE49-F238E27FC236}">
              <a16:creationId xmlns:a16="http://schemas.microsoft.com/office/drawing/2014/main" id="{A33F48EC-5F1A-48EA-92AE-6ABD4EAD3ED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5" name="Text Box 214">
          <a:extLst>
            <a:ext uri="{FF2B5EF4-FFF2-40B4-BE49-F238E27FC236}">
              <a16:creationId xmlns:a16="http://schemas.microsoft.com/office/drawing/2014/main" id="{EC853226-6209-4403-9278-3CCFF0C0DBC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6" name="Text Box 215">
          <a:extLst>
            <a:ext uri="{FF2B5EF4-FFF2-40B4-BE49-F238E27FC236}">
              <a16:creationId xmlns:a16="http://schemas.microsoft.com/office/drawing/2014/main" id="{92E96AF0-DB98-4EE8-987C-A8EF9652A34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7" name="Text Box 216">
          <a:extLst>
            <a:ext uri="{FF2B5EF4-FFF2-40B4-BE49-F238E27FC236}">
              <a16:creationId xmlns:a16="http://schemas.microsoft.com/office/drawing/2014/main" id="{6237A29F-2D37-4B40-897C-A79DAA26FBD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8" name="Text Box 217">
          <a:extLst>
            <a:ext uri="{FF2B5EF4-FFF2-40B4-BE49-F238E27FC236}">
              <a16:creationId xmlns:a16="http://schemas.microsoft.com/office/drawing/2014/main" id="{C17D32B2-BD07-488C-A482-2734E68C6B6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9" name="Text Box 218">
          <a:extLst>
            <a:ext uri="{FF2B5EF4-FFF2-40B4-BE49-F238E27FC236}">
              <a16:creationId xmlns:a16="http://schemas.microsoft.com/office/drawing/2014/main" id="{D34E144E-9218-4150-B7B4-A586BE150E4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0" name="Text Box 219">
          <a:extLst>
            <a:ext uri="{FF2B5EF4-FFF2-40B4-BE49-F238E27FC236}">
              <a16:creationId xmlns:a16="http://schemas.microsoft.com/office/drawing/2014/main" id="{C75AF3E0-A997-4339-8369-9DC59A7F865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1" name="Text Box 220">
          <a:extLst>
            <a:ext uri="{FF2B5EF4-FFF2-40B4-BE49-F238E27FC236}">
              <a16:creationId xmlns:a16="http://schemas.microsoft.com/office/drawing/2014/main" id="{CE05646A-0137-4A21-B44F-9AF0866CC24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2" name="Text Box 221">
          <a:extLst>
            <a:ext uri="{FF2B5EF4-FFF2-40B4-BE49-F238E27FC236}">
              <a16:creationId xmlns:a16="http://schemas.microsoft.com/office/drawing/2014/main" id="{C01458F7-E382-4CA7-8375-1055F723730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3" name="Text Box 222">
          <a:extLst>
            <a:ext uri="{FF2B5EF4-FFF2-40B4-BE49-F238E27FC236}">
              <a16:creationId xmlns:a16="http://schemas.microsoft.com/office/drawing/2014/main" id="{EC73A609-F5B8-4CF2-8355-3B58770ED63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4" name="Text Box 223">
          <a:extLst>
            <a:ext uri="{FF2B5EF4-FFF2-40B4-BE49-F238E27FC236}">
              <a16:creationId xmlns:a16="http://schemas.microsoft.com/office/drawing/2014/main" id="{FF9076EF-6C66-492F-ADB4-409DD8544F1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5" name="Text Box 224">
          <a:extLst>
            <a:ext uri="{FF2B5EF4-FFF2-40B4-BE49-F238E27FC236}">
              <a16:creationId xmlns:a16="http://schemas.microsoft.com/office/drawing/2014/main" id="{28493473-1CFC-4466-B46D-519E57C926F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6" name="Text Box 225">
          <a:extLst>
            <a:ext uri="{FF2B5EF4-FFF2-40B4-BE49-F238E27FC236}">
              <a16:creationId xmlns:a16="http://schemas.microsoft.com/office/drawing/2014/main" id="{D3EF1EC1-88DF-4C8D-BA10-E1DB67F05C3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7" name="Text Box 226">
          <a:extLst>
            <a:ext uri="{FF2B5EF4-FFF2-40B4-BE49-F238E27FC236}">
              <a16:creationId xmlns:a16="http://schemas.microsoft.com/office/drawing/2014/main" id="{FA7A6990-CA78-46FC-AAF1-696976DA847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8" name="Text Box 227">
          <a:extLst>
            <a:ext uri="{FF2B5EF4-FFF2-40B4-BE49-F238E27FC236}">
              <a16:creationId xmlns:a16="http://schemas.microsoft.com/office/drawing/2014/main" id="{76026898-3DFD-47AC-8F7A-B7ACC7A3DAD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9" name="Text Box 228">
          <a:extLst>
            <a:ext uri="{FF2B5EF4-FFF2-40B4-BE49-F238E27FC236}">
              <a16:creationId xmlns:a16="http://schemas.microsoft.com/office/drawing/2014/main" id="{0B777DB4-466D-408D-BFEF-BAE60F2EB98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0" name="Text Box 229">
          <a:extLst>
            <a:ext uri="{FF2B5EF4-FFF2-40B4-BE49-F238E27FC236}">
              <a16:creationId xmlns:a16="http://schemas.microsoft.com/office/drawing/2014/main" id="{D9A8C4EA-413F-4746-8990-D8A31E8AB32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1" name="Text Box 230">
          <a:extLst>
            <a:ext uri="{FF2B5EF4-FFF2-40B4-BE49-F238E27FC236}">
              <a16:creationId xmlns:a16="http://schemas.microsoft.com/office/drawing/2014/main" id="{FE08F2F6-9D67-4916-8860-D1E36D075A0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2" name="Text Box 231">
          <a:extLst>
            <a:ext uri="{FF2B5EF4-FFF2-40B4-BE49-F238E27FC236}">
              <a16:creationId xmlns:a16="http://schemas.microsoft.com/office/drawing/2014/main" id="{8B45A66A-76DA-4E6C-9269-85A27DEE07E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3" name="Text Box 232">
          <a:extLst>
            <a:ext uri="{FF2B5EF4-FFF2-40B4-BE49-F238E27FC236}">
              <a16:creationId xmlns:a16="http://schemas.microsoft.com/office/drawing/2014/main" id="{29269BB2-6BF0-4ED2-80A6-196E2455ACA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7227</xdr:colOff>
      <xdr:row>136</xdr:row>
      <xdr:rowOff>110537</xdr:rowOff>
    </xdr:from>
    <xdr:to>
      <xdr:col>51</xdr:col>
      <xdr:colOff>39324</xdr:colOff>
      <xdr:row>141</xdr:row>
      <xdr:rowOff>249278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57455ADB-3E14-446F-AB7A-B547153A38E3}"/>
            </a:ext>
          </a:extLst>
        </xdr:cNvPr>
        <xdr:cNvSpPr txBox="1">
          <a:spLocks noChangeArrowheads="1"/>
        </xdr:cNvSpPr>
      </xdr:nvSpPr>
      <xdr:spPr bwMode="auto">
        <a:xfrm>
          <a:off x="13073286" y="6430655"/>
          <a:ext cx="3528332" cy="16179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84174</xdr:colOff>
      <xdr:row>134</xdr:row>
      <xdr:rowOff>108214</xdr:rowOff>
    </xdr:from>
    <xdr:to>
      <xdr:col>54</xdr:col>
      <xdr:colOff>520964</xdr:colOff>
      <xdr:row>139</xdr:row>
      <xdr:rowOff>233022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60F3EE1-5E4C-4FB5-9EF1-E873A9561D9D}"/>
            </a:ext>
          </a:extLst>
        </xdr:cNvPr>
        <xdr:cNvSpPr txBox="1">
          <a:spLocks noChangeArrowheads="1"/>
        </xdr:cNvSpPr>
      </xdr:nvSpPr>
      <xdr:spPr bwMode="auto">
        <a:xfrm>
          <a:off x="11476074" y="6937639"/>
          <a:ext cx="2846615" cy="16869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สำนักงานเขตพื้นที่การศึกษา..................................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วัน/เดือน/ปี  ....................................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" name="Text Box 150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" name="Text Box 15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" name="Text Box 15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0" name="Text Box 153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1" name="Text Box 154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2" name="Text Box 155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3" name="Text Box 156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4" name="Text Box 157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5" name="Text Box 158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6" name="Text Box 159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7" name="Text Box 160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8" name="Text Box 161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9" name="Text Box 162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0" name="Text Box 163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1" name="Text Box 164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2" name="Text Box 165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3" name="Text Box 166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4" name="Text Box 167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5" name="Text Box 168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6" name="Text Box 169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7" name="Text Box 170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8" name="Text Box 171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9" name="Text Box 172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0" name="Text Box 173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1" name="Text Box 174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2" name="Text Box 175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3" name="Text Box 176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4" name="Text Box 177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5" name="Text Box 178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6" name="Text Box 179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7" name="Text Box 180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8" name="Text Box 181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9" name="Text Box 182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0" name="Text Box 183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1" name="Text Box 184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2" name="Text Box 185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3" name="Text Box 186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4" name="Text Box 187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5" name="Text Box 188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6" name="Text Box 189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7" name="Text Box 190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8" name="Text Box 191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9" name="Text Box 192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0" name="Text Box 193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1" name="Text Box 194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2" name="Text Box 195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3" name="Text Box 196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4" name="Text Box 197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5" name="Text Box 198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6" name="Text Box 199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7" name="Text Box 200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8" name="Text Box 20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9" name="Text Box 202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0" name="Text Box 203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3" name="Text Box 206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4" name="Text Box 207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5" name="Text Box 208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6" name="Text Box 209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7" name="Text Box 210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8" name="Text Box 211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9" name="Text Box 212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0" name="Text Box 213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1" name="Text Box 214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2" name="Text Box 215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3" name="Text Box 216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4" name="Text Box 217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5" name="Text Box 218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6" name="Text Box 219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7" name="Text Box 220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8" name="Text Box 221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9" name="Text Box 222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0" name="Text Box 223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1" name="Text Box 224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2" name="Text Box 225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3" name="Text Box 226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4" name="Text Box 227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5" name="Text Box 228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6" name="Text Box 229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7" name="Text Box 230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8" name="Text Box 231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9" name="Text Box 232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0" name="Text Box 141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1" name="Text Box 142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2" name="Text Box 143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3" name="Text Box 144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4" name="Text Box 145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5" name="Text Box 146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6" name="Text Box 147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7" name="Text Box 141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8" name="Text Box 142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9" name="Text Box 143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0" name="Text Box 144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1" name="Text Box 145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2" name="Text Box 146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3" name="Text Box 147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5" name="Text Box 150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6" name="Text Box 151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7" name="Text Box 152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8" name="Text Box 153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9" name="Text Box 154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0" name="Text Box 155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1" name="Text Box 156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2" name="Text Box 157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3" name="Text Box 158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4" name="Text Box 159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5" name="Text Box 160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6" name="Text Box 161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7" name="Text Box 162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8" name="Text Box 163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9" name="Text Box 164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0" name="Text Box 165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1" name="Text Box 166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2" name="Text Box 167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3" name="Text Box 168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4" name="Text Box 169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5" name="Text Box 170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6" name="Text Box 171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7" name="Text Box 172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8" name="Text Box 173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9" name="Text Box 174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0" name="Text Box 175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1" name="Text Box 176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2" name="Text Box 177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3" name="Text Box 178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4" name="Text Box 179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5" name="Text Box 180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6" name="Text Box 181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7" name="Text Box 182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8" name="Text Box 183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9" name="Text Box 184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0" name="Text Box 185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1" name="Text Box 186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2" name="Text Box 187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3" name="Text Box 188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4" name="Text Box 189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5" name="Text Box 190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6" name="Text Box 191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7" name="Text Box 192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8" name="Text Box 193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9" name="Text Box 194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0" name="Text Box 195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1" name="Text Box 196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2" name="Text Box 197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3" name="Text Box 198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4" name="Text Box 199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5" name="Text Box 200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6" name="Text Box 201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7" name="Text Box 202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8" name="Text Box 203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1" name="Text Box 206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2" name="Text Box 207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3" name="Text Box 208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4" name="Text Box 209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5" name="Text Box 210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6" name="Text Box 211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7" name="Text Box 212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8" name="Text Box 213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9" name="Text Box 214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0" name="Text Box 215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1" name="Text Box 216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2" name="Text Box 217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3" name="Text Box 218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4" name="Text Box 219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5" name="Text Box 220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6" name="Text Box 221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7" name="Text Box 222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8" name="Text Box 223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9" name="Text Box 224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0" name="Text Box 225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1" name="Text Box 226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2" name="Text Box 227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3" name="Text Box 228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4" name="Text Box 229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5" name="Text Box 230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6" name="Text Box 231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7" name="Text Box 232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8" name="Text Box 141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9" name="Text Box 142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0" name="Text Box 143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1" name="Text Box 144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2" name="Text Box 145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3" name="Text Box 146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4" name="Text Box 147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5" name="Text Box 141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6" name="Text Box 142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7" name="Text Box 143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8" name="Text Box 144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9" name="Text Box 145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0" name="Text Box 146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1" name="Text Box 147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2" name="Text Box 149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3" name="Text Box 150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4" name="Text Box 151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5" name="Text Box 152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6" name="Text Box 153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7" name="Text Box 154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8" name="Text Box 155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9" name="Text Box 156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0" name="Text Box 157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1" name="Text Box 158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2" name="Text Box 159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3" name="Text Box 160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4" name="Text Box 161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5" name="Text Box 162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6" name="Text Box 163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7" name="Text Box 164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8" name="Text Box 165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9" name="Text Box 166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0" name="Text Box 167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1" name="Text Box 168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2" name="Text Box 169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3" name="Text Box 170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4" name="Text Box 171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5" name="Text Box 172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6" name="Text Box 173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7" name="Text Box 174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8" name="Text Box 175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9" name="Text Box 176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0" name="Text Box 177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1" name="Text Box 178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2" name="Text Box 179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3" name="Text Box 180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4" name="Text Box 181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5" name="Text Box 182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6" name="Text Box 183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7" name="Text Box 184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8" name="Text Box 185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9" name="Text Box 186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0" name="Text Box 187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1" name="Text Box 188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2" name="Text Box 189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3" name="Text Box 190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4" name="Text Box 191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5" name="Text Box 192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6" name="Text Box 193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7" name="Text Box 194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8" name="Text Box 195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9" name="Text Box 196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0" name="Text Box 197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1" name="Text Box 198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2" name="Text Box 199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3" name="Text Box 200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4" name="Text Box 201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5" name="Text Box 202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6" name="Text Box 203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9" name="Text Box 206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0" name="Text Box 207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1" name="Text Box 208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2" name="Text Box 209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3" name="Text Box 210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4" name="Text Box 211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5" name="Text Box 212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6" name="Text Box 213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7" name="Text Box 214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8" name="Text Box 215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9" name="Text Box 216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0" name="Text Box 217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1" name="Text Box 218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2" name="Text Box 219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3" name="Text Box 220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4" name="Text Box 221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5" name="Text Box 222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6" name="Text Box 223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7" name="Text Box 224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8" name="Text Box 225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9" name="Text Box 226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0" name="Text Box 227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1" name="Text Box 228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2" name="Text Box 229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3" name="Text Box 230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4" name="Text Box 231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5" name="Text Box 232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6" name="Text Box 141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7" name="Text Box 142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8" name="Text Box 143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9" name="Text Box 144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0" name="Text Box 145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1" name="Text Box 146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2" name="Text Box 147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3" name="Text Box 141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4" name="Text Box 142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5" name="Text Box 143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6" name="Text Box 144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7" name="Text Box 145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8" name="Text Box 146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9" name="Text Box 147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0" name="Text Box 14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1" name="Text Box 15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2" name="Text Box 15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3" name="Text Box 15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4" name="Text Box 15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5" name="Text Box 15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6" name="Text Box 15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7" name="Text Box 15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8" name="Text Box 15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9" name="Text Box 15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0" name="Text Box 15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1" name="Text Box 16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2" name="Text Box 16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3" name="Text Box 16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4" name="Text Box 16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5" name="Text Box 16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6" name="Text Box 16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7" name="Text Box 16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8" name="Text Box 16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9" name="Text Box 16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0" name="Text Box 16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1" name="Text Box 17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2" name="Text Box 17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3" name="Text Box 17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4" name="Text Box 17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5" name="Text Box 17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6" name="Text Box 17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7" name="Text Box 17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8" name="Text Box 17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9" name="Text Box 17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0" name="Text Box 17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1" name="Text Box 18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2" name="Text Box 18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3" name="Text Box 18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4" name="Text Box 18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5" name="Text Box 18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6" name="Text Box 18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7" name="Text Box 18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8" name="Text Box 18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9" name="Text Box 18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0" name="Text Box 18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1" name="Text Box 19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2" name="Text Box 19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3" name="Text Box 19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4" name="Text Box 19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5" name="Text Box 19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6" name="Text Box 19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7" name="Text Box 19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8" name="Text Box 19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9" name="Text Box 19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0" name="Text Box 19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1" name="Text Box 20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2" name="Text Box 20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3" name="Text Box 20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4" name="Text Box 20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7" name="Text Box 20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8" name="Text Box 20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9" name="Text Box 20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0" name="Text Box 20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1" name="Text Box 21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2" name="Text Box 21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3" name="Text Box 21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4" name="Text Box 21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5" name="Text Box 21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6" name="Text Box 21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7" name="Text Box 21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8" name="Text Box 21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9" name="Text Box 21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0" name="Text Box 21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1" name="Text Box 22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2" name="Text Box 22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3" name="Text Box 22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4" name="Text Box 22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5" name="Text Box 22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6" name="Text Box 22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7" name="Text Box 22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8" name="Text Box 22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9" name="Text Box 22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0" name="Text Box 22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1" name="Text Box 23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2" name="Text Box 23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3" name="Text Box 23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42</xdr:col>
      <xdr:colOff>18432</xdr:colOff>
      <xdr:row>137</xdr:row>
      <xdr:rowOff>99332</xdr:rowOff>
    </xdr:from>
    <xdr:to>
      <xdr:col>55</xdr:col>
      <xdr:colOff>308264</xdr:colOff>
      <xdr:row>143</xdr:row>
      <xdr:rowOff>36367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SpPr txBox="1">
          <a:spLocks noChangeArrowheads="1"/>
        </xdr:cNvSpPr>
      </xdr:nvSpPr>
      <xdr:spPr bwMode="auto">
        <a:xfrm>
          <a:off x="11496057" y="6966857"/>
          <a:ext cx="3185432" cy="16039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" name="Text Box 150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" name="Text Box 15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" name="Text Box 152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0" name="Text Box 153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1" name="Text Box 154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2" name="Text Box 155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3" name="Text Box 156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4" name="Text Box 157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5" name="Text Box 158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6" name="Text Box 159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7" name="Text Box 160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8" name="Text Box 161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9" name="Text Box 162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0" name="Text Box 163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1" name="Text Box 164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2" name="Text Box 165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3" name="Text Box 166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4" name="Text Box 167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5" name="Text Box 168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6" name="Text Box 169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7" name="Text Box 170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8" name="Text Box 171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9" name="Text Box 172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0" name="Text Box 173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1" name="Text Box 174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2" name="Text Box 175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3" name="Text Box 176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4" name="Text Box 177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5" name="Text Box 178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6" name="Text Box 179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7" name="Text Box 180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8" name="Text Box 181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9" name="Text Box 182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0" name="Text Box 183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1" name="Text Box 184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2" name="Text Box 185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3" name="Text Box 186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4" name="Text Box 187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5" name="Text Box 188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6" name="Text Box 189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7" name="Text Box 190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8" name="Text Box 191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9" name="Text Box 192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0" name="Text Box 193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1" name="Text Box 194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2" name="Text Box 195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3" name="Text Box 196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4" name="Text Box 197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5" name="Text Box 198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6" name="Text Box 199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7" name="Text Box 200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8" name="Text Box 201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9" name="Text Box 202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0" name="Text Box 203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3" name="Text Box 206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4" name="Text Box 207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5" name="Text Box 208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6" name="Text Box 209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7" name="Text Box 210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8" name="Text Box 211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9" name="Text Box 212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0" name="Text Box 213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1" name="Text Box 214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2" name="Text Box 215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3" name="Text Box 216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4" name="Text Box 217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5" name="Text Box 218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6" name="Text Box 219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7" name="Text Box 220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8" name="Text Box 221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9" name="Text Box 222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0" name="Text Box 223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1" name="Text Box 224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2" name="Text Box 225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3" name="Text Box 226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4" name="Text Box 227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5" name="Text Box 228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6" name="Text Box 229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7" name="Text Box 230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8" name="Text Box 231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9" name="Text Box 232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0" name="Text Box 141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1" name="Text Box 142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2" name="Text Box 143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3" name="Text Box 144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4" name="Text Box 145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5" name="Text Box 146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6" name="Text Box 147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7" name="Text Box 141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8" name="Text Box 142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9" name="Text Box 143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0" name="Text Box 144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1" name="Text Box 145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2" name="Text Box 146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3" name="Text Box 147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5" name="Text Box 150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6" name="Text Box 151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7" name="Text Box 152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8" name="Text Box 153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9" name="Text Box 154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0" name="Text Box 155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1" name="Text Box 156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2" name="Text Box 157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3" name="Text Box 158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4" name="Text Box 159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5" name="Text Box 160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6" name="Text Box 161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7" name="Text Box 162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8" name="Text Box 163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9" name="Text Box 164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0" name="Text Box 165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1" name="Text Box 166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2" name="Text Box 167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3" name="Text Box 168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4" name="Text Box 169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5" name="Text Box 170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6" name="Text Box 171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7" name="Text Box 172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8" name="Text Box 173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9" name="Text Box 174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0" name="Text Box 175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1" name="Text Box 176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2" name="Text Box 177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3" name="Text Box 178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4" name="Text Box 179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5" name="Text Box 180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6" name="Text Box 181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7" name="Text Box 182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8" name="Text Box 183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9" name="Text Box 184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0" name="Text Box 185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1" name="Text Box 186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2" name="Text Box 187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3" name="Text Box 188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4" name="Text Box 189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5" name="Text Box 190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6" name="Text Box 191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7" name="Text Box 192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8" name="Text Box 193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9" name="Text Box 194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0" name="Text Box 195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1" name="Text Box 196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2" name="Text Box 197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3" name="Text Box 198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4" name="Text Box 199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5" name="Text Box 200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6" name="Text Box 201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7" name="Text Box 202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8" name="Text Box 203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1" name="Text Box 206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2" name="Text Box 207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3" name="Text Box 208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4" name="Text Box 209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5" name="Text Box 210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6" name="Text Box 211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7" name="Text Box 212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8" name="Text Box 213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9" name="Text Box 214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0" name="Text Box 215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1" name="Text Box 216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2" name="Text Box 217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3" name="Text Box 218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4" name="Text Box 219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5" name="Text Box 220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6" name="Text Box 221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7" name="Text Box 222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8" name="Text Box 223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9" name="Text Box 224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0" name="Text Box 225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1" name="Text Box 226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2" name="Text Box 227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3" name="Text Box 228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4" name="Text Box 229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5" name="Text Box 230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6" name="Text Box 231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7" name="Text Box 232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8" name="Text Box 141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9" name="Text Box 142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0" name="Text Box 143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1" name="Text Box 144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2" name="Text Box 145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3" name="Text Box 146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4" name="Text Box 147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5" name="Text Box 141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6" name="Text Box 142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7" name="Text Box 143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8" name="Text Box 144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9" name="Text Box 145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0" name="Text Box 146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1" name="Text Box 147">
          <a:extLst>
            <a:ext uri="{FF2B5EF4-FFF2-40B4-BE49-F238E27FC236}">
              <a16:creationId xmlns:a16="http://schemas.microsoft.com/office/drawing/2014/main" id="{00000000-0008-0000-0900-0000D3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2" name="Text Box 149">
          <a:extLst>
            <a:ext uri="{FF2B5EF4-FFF2-40B4-BE49-F238E27FC236}">
              <a16:creationId xmlns:a16="http://schemas.microsoft.com/office/drawing/2014/main" id="{00000000-0008-0000-0900-0000D4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3" name="Text Box 150">
          <a:extLst>
            <a:ext uri="{FF2B5EF4-FFF2-40B4-BE49-F238E27FC236}">
              <a16:creationId xmlns:a16="http://schemas.microsoft.com/office/drawing/2014/main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4" name="Text Box 151">
          <a:extLst>
            <a:ext uri="{FF2B5EF4-FFF2-40B4-BE49-F238E27FC236}">
              <a16:creationId xmlns:a16="http://schemas.microsoft.com/office/drawing/2014/main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5" name="Text Box 152">
          <a:extLst>
            <a:ext uri="{FF2B5EF4-FFF2-40B4-BE49-F238E27FC236}">
              <a16:creationId xmlns:a16="http://schemas.microsoft.com/office/drawing/2014/main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6" name="Text Box 153">
          <a:extLst>
            <a:ext uri="{FF2B5EF4-FFF2-40B4-BE49-F238E27FC236}">
              <a16:creationId xmlns:a16="http://schemas.microsoft.com/office/drawing/2014/main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7" name="Text Box 154">
          <a:extLst>
            <a:ext uri="{FF2B5EF4-FFF2-40B4-BE49-F238E27FC236}">
              <a16:creationId xmlns:a16="http://schemas.microsoft.com/office/drawing/2014/main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8" name="Text Box 155">
          <a:extLst>
            <a:ext uri="{FF2B5EF4-FFF2-40B4-BE49-F238E27FC236}">
              <a16:creationId xmlns:a16="http://schemas.microsoft.com/office/drawing/2014/main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9" name="Text Box 156">
          <a:extLst>
            <a:ext uri="{FF2B5EF4-FFF2-40B4-BE49-F238E27FC236}">
              <a16:creationId xmlns:a16="http://schemas.microsoft.com/office/drawing/2014/main" id="{00000000-0008-0000-0900-0000DB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0" name="Text Box 157">
          <a:extLst>
            <a:ext uri="{FF2B5EF4-FFF2-40B4-BE49-F238E27FC236}">
              <a16:creationId xmlns:a16="http://schemas.microsoft.com/office/drawing/2014/main" id="{00000000-0008-0000-0900-0000DC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1" name="Text Box 158">
          <a:extLst>
            <a:ext uri="{FF2B5EF4-FFF2-40B4-BE49-F238E27FC236}">
              <a16:creationId xmlns:a16="http://schemas.microsoft.com/office/drawing/2014/main" id="{00000000-0008-0000-0900-0000DD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2" name="Text Box 159">
          <a:extLst>
            <a:ext uri="{FF2B5EF4-FFF2-40B4-BE49-F238E27FC236}">
              <a16:creationId xmlns:a16="http://schemas.microsoft.com/office/drawing/2014/main" id="{00000000-0008-0000-0900-0000DE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3" name="Text Box 160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4" name="Text Box 161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5" name="Text Box 162">
          <a:extLst>
            <a:ext uri="{FF2B5EF4-FFF2-40B4-BE49-F238E27FC236}">
              <a16:creationId xmlns:a16="http://schemas.microsoft.com/office/drawing/2014/main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6" name="Text Box 163">
          <a:extLst>
            <a:ext uri="{FF2B5EF4-FFF2-40B4-BE49-F238E27FC236}">
              <a16:creationId xmlns:a16="http://schemas.microsoft.com/office/drawing/2014/main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7" name="Text Box 164">
          <a:extLst>
            <a:ext uri="{FF2B5EF4-FFF2-40B4-BE49-F238E27FC236}">
              <a16:creationId xmlns:a16="http://schemas.microsoft.com/office/drawing/2014/main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8" name="Text Box 165">
          <a:extLst>
            <a:ext uri="{FF2B5EF4-FFF2-40B4-BE49-F238E27FC236}">
              <a16:creationId xmlns:a16="http://schemas.microsoft.com/office/drawing/2014/main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9" name="Text Box 166">
          <a:extLst>
            <a:ext uri="{FF2B5EF4-FFF2-40B4-BE49-F238E27FC236}">
              <a16:creationId xmlns:a16="http://schemas.microsoft.com/office/drawing/2014/main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0" name="Text Box 167">
          <a:extLst>
            <a:ext uri="{FF2B5EF4-FFF2-40B4-BE49-F238E27FC236}">
              <a16:creationId xmlns:a16="http://schemas.microsoft.com/office/drawing/2014/main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1" name="Text Box 168">
          <a:extLst>
            <a:ext uri="{FF2B5EF4-FFF2-40B4-BE49-F238E27FC236}">
              <a16:creationId xmlns:a16="http://schemas.microsoft.com/office/drawing/2014/main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2" name="Text Box 169">
          <a:extLst>
            <a:ext uri="{FF2B5EF4-FFF2-40B4-BE49-F238E27FC236}">
              <a16:creationId xmlns:a16="http://schemas.microsoft.com/office/drawing/2014/main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3" name="Text Box 170">
          <a:extLst>
            <a:ext uri="{FF2B5EF4-FFF2-40B4-BE49-F238E27FC236}">
              <a16:creationId xmlns:a16="http://schemas.microsoft.com/office/drawing/2014/main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4" name="Text Box 171">
          <a:extLst>
            <a:ext uri="{FF2B5EF4-FFF2-40B4-BE49-F238E27FC236}">
              <a16:creationId xmlns:a16="http://schemas.microsoft.com/office/drawing/2014/main" id="{00000000-0008-0000-0900-0000EA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5" name="Text Box 172">
          <a:extLst>
            <a:ext uri="{FF2B5EF4-FFF2-40B4-BE49-F238E27FC236}">
              <a16:creationId xmlns:a16="http://schemas.microsoft.com/office/drawing/2014/main" id="{00000000-0008-0000-0900-0000EB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6" name="Text Box 173">
          <a:extLst>
            <a:ext uri="{FF2B5EF4-FFF2-40B4-BE49-F238E27FC236}">
              <a16:creationId xmlns:a16="http://schemas.microsoft.com/office/drawing/2014/main" id="{00000000-0008-0000-0900-0000EC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7" name="Text Box 174">
          <a:extLst>
            <a:ext uri="{FF2B5EF4-FFF2-40B4-BE49-F238E27FC236}">
              <a16:creationId xmlns:a16="http://schemas.microsoft.com/office/drawing/2014/main" id="{00000000-0008-0000-0900-0000ED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8" name="Text Box 175">
          <a:extLst>
            <a:ext uri="{FF2B5EF4-FFF2-40B4-BE49-F238E27FC236}">
              <a16:creationId xmlns:a16="http://schemas.microsoft.com/office/drawing/2014/main" id="{00000000-0008-0000-0900-0000EE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9" name="Text Box 176">
          <a:extLst>
            <a:ext uri="{FF2B5EF4-FFF2-40B4-BE49-F238E27FC236}">
              <a16:creationId xmlns:a16="http://schemas.microsoft.com/office/drawing/2014/main" id="{00000000-0008-0000-0900-0000EF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0" name="Text Box 177">
          <a:extLst>
            <a:ext uri="{FF2B5EF4-FFF2-40B4-BE49-F238E27FC236}">
              <a16:creationId xmlns:a16="http://schemas.microsoft.com/office/drawing/2014/main" id="{00000000-0008-0000-0900-0000F0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1" name="Text Box 178">
          <a:extLst>
            <a:ext uri="{FF2B5EF4-FFF2-40B4-BE49-F238E27FC236}">
              <a16:creationId xmlns:a16="http://schemas.microsoft.com/office/drawing/2014/main" id="{00000000-0008-0000-0900-0000F1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2" name="Text Box 179">
          <a:extLst>
            <a:ext uri="{FF2B5EF4-FFF2-40B4-BE49-F238E27FC236}">
              <a16:creationId xmlns:a16="http://schemas.microsoft.com/office/drawing/2014/main" id="{00000000-0008-0000-0900-0000F2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3" name="Text Box 180">
          <a:extLst>
            <a:ext uri="{FF2B5EF4-FFF2-40B4-BE49-F238E27FC236}">
              <a16:creationId xmlns:a16="http://schemas.microsoft.com/office/drawing/2014/main" id="{00000000-0008-0000-0900-0000F3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4" name="Text Box 181">
          <a:extLst>
            <a:ext uri="{FF2B5EF4-FFF2-40B4-BE49-F238E27FC236}">
              <a16:creationId xmlns:a16="http://schemas.microsoft.com/office/drawing/2014/main" id="{00000000-0008-0000-0900-0000F4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5" name="Text Box 182">
          <a:extLst>
            <a:ext uri="{FF2B5EF4-FFF2-40B4-BE49-F238E27FC236}">
              <a16:creationId xmlns:a16="http://schemas.microsoft.com/office/drawing/2014/main" id="{00000000-0008-0000-0900-0000F5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6" name="Text Box 183">
          <a:extLst>
            <a:ext uri="{FF2B5EF4-FFF2-40B4-BE49-F238E27FC236}">
              <a16:creationId xmlns:a16="http://schemas.microsoft.com/office/drawing/2014/main" id="{00000000-0008-0000-0900-0000F6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7" name="Text Box 184">
          <a:extLst>
            <a:ext uri="{FF2B5EF4-FFF2-40B4-BE49-F238E27FC236}">
              <a16:creationId xmlns:a16="http://schemas.microsoft.com/office/drawing/2014/main" id="{00000000-0008-0000-0900-0000F7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8" name="Text Box 185">
          <a:extLst>
            <a:ext uri="{FF2B5EF4-FFF2-40B4-BE49-F238E27FC236}">
              <a16:creationId xmlns:a16="http://schemas.microsoft.com/office/drawing/2014/main" id="{00000000-0008-0000-0900-0000F8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9" name="Text Box 186">
          <a:extLst>
            <a:ext uri="{FF2B5EF4-FFF2-40B4-BE49-F238E27FC236}">
              <a16:creationId xmlns:a16="http://schemas.microsoft.com/office/drawing/2014/main" id="{00000000-0008-0000-0900-0000F9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0" name="Text Box 187">
          <a:extLst>
            <a:ext uri="{FF2B5EF4-FFF2-40B4-BE49-F238E27FC236}">
              <a16:creationId xmlns:a16="http://schemas.microsoft.com/office/drawing/2014/main" id="{00000000-0008-0000-0900-0000FA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1" name="Text Box 188">
          <a:extLst>
            <a:ext uri="{FF2B5EF4-FFF2-40B4-BE49-F238E27FC236}">
              <a16:creationId xmlns:a16="http://schemas.microsoft.com/office/drawing/2014/main" id="{00000000-0008-0000-0900-0000FB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2" name="Text Box 189">
          <a:extLst>
            <a:ext uri="{FF2B5EF4-FFF2-40B4-BE49-F238E27FC236}">
              <a16:creationId xmlns:a16="http://schemas.microsoft.com/office/drawing/2014/main" id="{00000000-0008-0000-0900-0000FC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3" name="Text Box 190">
          <a:extLst>
            <a:ext uri="{FF2B5EF4-FFF2-40B4-BE49-F238E27FC236}">
              <a16:creationId xmlns:a16="http://schemas.microsoft.com/office/drawing/2014/main" id="{00000000-0008-0000-0900-0000FD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4" name="Text Box 191">
          <a:extLst>
            <a:ext uri="{FF2B5EF4-FFF2-40B4-BE49-F238E27FC236}">
              <a16:creationId xmlns:a16="http://schemas.microsoft.com/office/drawing/2014/main" id="{00000000-0008-0000-0900-0000FE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5" name="Text Box 192">
          <a:extLst>
            <a:ext uri="{FF2B5EF4-FFF2-40B4-BE49-F238E27FC236}">
              <a16:creationId xmlns:a16="http://schemas.microsoft.com/office/drawing/2014/main" id="{00000000-0008-0000-0900-0000FF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6" name="Text Box 193">
          <a:extLst>
            <a:ext uri="{FF2B5EF4-FFF2-40B4-BE49-F238E27FC236}">
              <a16:creationId xmlns:a16="http://schemas.microsoft.com/office/drawing/2014/main" id="{00000000-0008-0000-0900-00000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7" name="Text Box 194">
          <a:extLst>
            <a:ext uri="{FF2B5EF4-FFF2-40B4-BE49-F238E27FC236}">
              <a16:creationId xmlns:a16="http://schemas.microsoft.com/office/drawing/2014/main" id="{00000000-0008-0000-0900-00000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8" name="Text Box 195">
          <a:extLst>
            <a:ext uri="{FF2B5EF4-FFF2-40B4-BE49-F238E27FC236}">
              <a16:creationId xmlns:a16="http://schemas.microsoft.com/office/drawing/2014/main" id="{00000000-0008-0000-0900-00000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9" name="Text Box 196">
          <a:extLst>
            <a:ext uri="{FF2B5EF4-FFF2-40B4-BE49-F238E27FC236}">
              <a16:creationId xmlns:a16="http://schemas.microsoft.com/office/drawing/2014/main" id="{00000000-0008-0000-0900-00000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0" name="Text Box 197">
          <a:extLst>
            <a:ext uri="{FF2B5EF4-FFF2-40B4-BE49-F238E27FC236}">
              <a16:creationId xmlns:a16="http://schemas.microsoft.com/office/drawing/2014/main" id="{00000000-0008-0000-0900-00000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1" name="Text Box 198">
          <a:extLst>
            <a:ext uri="{FF2B5EF4-FFF2-40B4-BE49-F238E27FC236}">
              <a16:creationId xmlns:a16="http://schemas.microsoft.com/office/drawing/2014/main" id="{00000000-0008-0000-0900-00000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2" name="Text Box 199">
          <a:extLst>
            <a:ext uri="{FF2B5EF4-FFF2-40B4-BE49-F238E27FC236}">
              <a16:creationId xmlns:a16="http://schemas.microsoft.com/office/drawing/2014/main" id="{00000000-0008-0000-0900-00000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3" name="Text Box 200">
          <a:extLst>
            <a:ext uri="{FF2B5EF4-FFF2-40B4-BE49-F238E27FC236}">
              <a16:creationId xmlns:a16="http://schemas.microsoft.com/office/drawing/2014/main" id="{00000000-0008-0000-0900-00000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4" name="Text Box 201">
          <a:extLst>
            <a:ext uri="{FF2B5EF4-FFF2-40B4-BE49-F238E27FC236}">
              <a16:creationId xmlns:a16="http://schemas.microsoft.com/office/drawing/2014/main" id="{00000000-0008-0000-0900-00000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5" name="Text Box 202">
          <a:extLst>
            <a:ext uri="{FF2B5EF4-FFF2-40B4-BE49-F238E27FC236}">
              <a16:creationId xmlns:a16="http://schemas.microsoft.com/office/drawing/2014/main" id="{00000000-0008-0000-0900-00000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6" name="Text Box 203">
          <a:extLst>
            <a:ext uri="{FF2B5EF4-FFF2-40B4-BE49-F238E27FC236}">
              <a16:creationId xmlns:a16="http://schemas.microsoft.com/office/drawing/2014/main" id="{00000000-0008-0000-0900-00000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00000000-0008-0000-0900-00000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00000000-0008-0000-0900-00000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9" name="Text Box 206">
          <a:extLst>
            <a:ext uri="{FF2B5EF4-FFF2-40B4-BE49-F238E27FC236}">
              <a16:creationId xmlns:a16="http://schemas.microsoft.com/office/drawing/2014/main" id="{00000000-0008-0000-0900-00000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0" name="Text Box 207">
          <a:extLst>
            <a:ext uri="{FF2B5EF4-FFF2-40B4-BE49-F238E27FC236}">
              <a16:creationId xmlns:a16="http://schemas.microsoft.com/office/drawing/2014/main" id="{00000000-0008-0000-0900-00000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1" name="Text Box 208">
          <a:extLst>
            <a:ext uri="{FF2B5EF4-FFF2-40B4-BE49-F238E27FC236}">
              <a16:creationId xmlns:a16="http://schemas.microsoft.com/office/drawing/2014/main" id="{00000000-0008-0000-0900-00000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2" name="Text Box 209">
          <a:extLst>
            <a:ext uri="{FF2B5EF4-FFF2-40B4-BE49-F238E27FC236}">
              <a16:creationId xmlns:a16="http://schemas.microsoft.com/office/drawing/2014/main" id="{00000000-0008-0000-0900-00001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3" name="Text Box 210">
          <a:extLst>
            <a:ext uri="{FF2B5EF4-FFF2-40B4-BE49-F238E27FC236}">
              <a16:creationId xmlns:a16="http://schemas.microsoft.com/office/drawing/2014/main" id="{00000000-0008-0000-0900-00001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4" name="Text Box 211">
          <a:extLst>
            <a:ext uri="{FF2B5EF4-FFF2-40B4-BE49-F238E27FC236}">
              <a16:creationId xmlns:a16="http://schemas.microsoft.com/office/drawing/2014/main" id="{00000000-0008-0000-0900-00001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5" name="Text Box 212">
          <a:extLst>
            <a:ext uri="{FF2B5EF4-FFF2-40B4-BE49-F238E27FC236}">
              <a16:creationId xmlns:a16="http://schemas.microsoft.com/office/drawing/2014/main" id="{00000000-0008-0000-0900-00001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6" name="Text Box 213">
          <a:extLst>
            <a:ext uri="{FF2B5EF4-FFF2-40B4-BE49-F238E27FC236}">
              <a16:creationId xmlns:a16="http://schemas.microsoft.com/office/drawing/2014/main" id="{00000000-0008-0000-0900-00001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7" name="Text Box 214">
          <a:extLst>
            <a:ext uri="{FF2B5EF4-FFF2-40B4-BE49-F238E27FC236}">
              <a16:creationId xmlns:a16="http://schemas.microsoft.com/office/drawing/2014/main" id="{00000000-0008-0000-0900-00001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8" name="Text Box 215">
          <a:extLst>
            <a:ext uri="{FF2B5EF4-FFF2-40B4-BE49-F238E27FC236}">
              <a16:creationId xmlns:a16="http://schemas.microsoft.com/office/drawing/2014/main" id="{00000000-0008-0000-0900-00001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9" name="Text Box 216">
          <a:extLst>
            <a:ext uri="{FF2B5EF4-FFF2-40B4-BE49-F238E27FC236}">
              <a16:creationId xmlns:a16="http://schemas.microsoft.com/office/drawing/2014/main" id="{00000000-0008-0000-0900-00001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0" name="Text Box 217">
          <a:extLst>
            <a:ext uri="{FF2B5EF4-FFF2-40B4-BE49-F238E27FC236}">
              <a16:creationId xmlns:a16="http://schemas.microsoft.com/office/drawing/2014/main" id="{00000000-0008-0000-0900-00001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1" name="Text Box 218">
          <a:extLst>
            <a:ext uri="{FF2B5EF4-FFF2-40B4-BE49-F238E27FC236}">
              <a16:creationId xmlns:a16="http://schemas.microsoft.com/office/drawing/2014/main" id="{00000000-0008-0000-0900-00001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2" name="Text Box 219">
          <a:extLst>
            <a:ext uri="{FF2B5EF4-FFF2-40B4-BE49-F238E27FC236}">
              <a16:creationId xmlns:a16="http://schemas.microsoft.com/office/drawing/2014/main" id="{00000000-0008-0000-0900-00001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3" name="Text Box 220">
          <a:extLst>
            <a:ext uri="{FF2B5EF4-FFF2-40B4-BE49-F238E27FC236}">
              <a16:creationId xmlns:a16="http://schemas.microsoft.com/office/drawing/2014/main" id="{00000000-0008-0000-0900-00001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4" name="Text Box 221">
          <a:extLst>
            <a:ext uri="{FF2B5EF4-FFF2-40B4-BE49-F238E27FC236}">
              <a16:creationId xmlns:a16="http://schemas.microsoft.com/office/drawing/2014/main" id="{00000000-0008-0000-0900-00001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5" name="Text Box 222">
          <a:extLst>
            <a:ext uri="{FF2B5EF4-FFF2-40B4-BE49-F238E27FC236}">
              <a16:creationId xmlns:a16="http://schemas.microsoft.com/office/drawing/2014/main" id="{00000000-0008-0000-0900-00001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6" name="Text Box 223">
          <a:extLst>
            <a:ext uri="{FF2B5EF4-FFF2-40B4-BE49-F238E27FC236}">
              <a16:creationId xmlns:a16="http://schemas.microsoft.com/office/drawing/2014/main" id="{00000000-0008-0000-0900-00001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7" name="Text Box 224">
          <a:extLst>
            <a:ext uri="{FF2B5EF4-FFF2-40B4-BE49-F238E27FC236}">
              <a16:creationId xmlns:a16="http://schemas.microsoft.com/office/drawing/2014/main" id="{00000000-0008-0000-0900-00001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8" name="Text Box 225">
          <a:extLst>
            <a:ext uri="{FF2B5EF4-FFF2-40B4-BE49-F238E27FC236}">
              <a16:creationId xmlns:a16="http://schemas.microsoft.com/office/drawing/2014/main" id="{00000000-0008-0000-0900-00002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9" name="Text Box 226">
          <a:extLst>
            <a:ext uri="{FF2B5EF4-FFF2-40B4-BE49-F238E27FC236}">
              <a16:creationId xmlns:a16="http://schemas.microsoft.com/office/drawing/2014/main" id="{00000000-0008-0000-0900-00002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0" name="Text Box 227">
          <a:extLst>
            <a:ext uri="{FF2B5EF4-FFF2-40B4-BE49-F238E27FC236}">
              <a16:creationId xmlns:a16="http://schemas.microsoft.com/office/drawing/2014/main" id="{00000000-0008-0000-0900-00002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1" name="Text Box 228">
          <a:extLst>
            <a:ext uri="{FF2B5EF4-FFF2-40B4-BE49-F238E27FC236}">
              <a16:creationId xmlns:a16="http://schemas.microsoft.com/office/drawing/2014/main" id="{00000000-0008-0000-0900-00002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2" name="Text Box 229">
          <a:extLst>
            <a:ext uri="{FF2B5EF4-FFF2-40B4-BE49-F238E27FC236}">
              <a16:creationId xmlns:a16="http://schemas.microsoft.com/office/drawing/2014/main" id="{00000000-0008-0000-0900-00002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3" name="Text Box 230">
          <a:extLst>
            <a:ext uri="{FF2B5EF4-FFF2-40B4-BE49-F238E27FC236}">
              <a16:creationId xmlns:a16="http://schemas.microsoft.com/office/drawing/2014/main" id="{00000000-0008-0000-0900-00002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4" name="Text Box 231">
          <a:extLst>
            <a:ext uri="{FF2B5EF4-FFF2-40B4-BE49-F238E27FC236}">
              <a16:creationId xmlns:a16="http://schemas.microsoft.com/office/drawing/2014/main" id="{00000000-0008-0000-0900-00002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5" name="Text Box 232">
          <a:extLst>
            <a:ext uri="{FF2B5EF4-FFF2-40B4-BE49-F238E27FC236}">
              <a16:creationId xmlns:a16="http://schemas.microsoft.com/office/drawing/2014/main" id="{00000000-0008-0000-0900-00002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6" name="Text Box 141">
          <a:extLst>
            <a:ext uri="{FF2B5EF4-FFF2-40B4-BE49-F238E27FC236}">
              <a16:creationId xmlns:a16="http://schemas.microsoft.com/office/drawing/2014/main" id="{00000000-0008-0000-0900-000028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7" name="Text Box 142">
          <a:extLst>
            <a:ext uri="{FF2B5EF4-FFF2-40B4-BE49-F238E27FC236}">
              <a16:creationId xmlns:a16="http://schemas.microsoft.com/office/drawing/2014/main" id="{00000000-0008-0000-0900-000029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8" name="Text Box 143">
          <a:extLst>
            <a:ext uri="{FF2B5EF4-FFF2-40B4-BE49-F238E27FC236}">
              <a16:creationId xmlns:a16="http://schemas.microsoft.com/office/drawing/2014/main" id="{00000000-0008-0000-0900-00002A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9" name="Text Box 144">
          <a:extLst>
            <a:ext uri="{FF2B5EF4-FFF2-40B4-BE49-F238E27FC236}">
              <a16:creationId xmlns:a16="http://schemas.microsoft.com/office/drawing/2014/main" id="{00000000-0008-0000-0900-00002B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0" name="Text Box 145">
          <a:extLst>
            <a:ext uri="{FF2B5EF4-FFF2-40B4-BE49-F238E27FC236}">
              <a16:creationId xmlns:a16="http://schemas.microsoft.com/office/drawing/2014/main" id="{00000000-0008-0000-0900-00002C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1" name="Text Box 146">
          <a:extLst>
            <a:ext uri="{FF2B5EF4-FFF2-40B4-BE49-F238E27FC236}">
              <a16:creationId xmlns:a16="http://schemas.microsoft.com/office/drawing/2014/main" id="{00000000-0008-0000-0900-00002D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2" name="Text Box 147">
          <a:extLst>
            <a:ext uri="{FF2B5EF4-FFF2-40B4-BE49-F238E27FC236}">
              <a16:creationId xmlns:a16="http://schemas.microsoft.com/office/drawing/2014/main" id="{00000000-0008-0000-0900-00002E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3" name="Text Box 141">
          <a:extLst>
            <a:ext uri="{FF2B5EF4-FFF2-40B4-BE49-F238E27FC236}">
              <a16:creationId xmlns:a16="http://schemas.microsoft.com/office/drawing/2014/main" id="{00000000-0008-0000-0900-00002F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4" name="Text Box 142">
          <a:extLst>
            <a:ext uri="{FF2B5EF4-FFF2-40B4-BE49-F238E27FC236}">
              <a16:creationId xmlns:a16="http://schemas.microsoft.com/office/drawing/2014/main" id="{00000000-0008-0000-0900-000030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5" name="Text Box 143">
          <a:extLst>
            <a:ext uri="{FF2B5EF4-FFF2-40B4-BE49-F238E27FC236}">
              <a16:creationId xmlns:a16="http://schemas.microsoft.com/office/drawing/2014/main" id="{00000000-0008-0000-0900-000031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6" name="Text Box 144">
          <a:extLst>
            <a:ext uri="{FF2B5EF4-FFF2-40B4-BE49-F238E27FC236}">
              <a16:creationId xmlns:a16="http://schemas.microsoft.com/office/drawing/2014/main" id="{00000000-0008-0000-0900-000032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7" name="Text Box 145">
          <a:extLst>
            <a:ext uri="{FF2B5EF4-FFF2-40B4-BE49-F238E27FC236}">
              <a16:creationId xmlns:a16="http://schemas.microsoft.com/office/drawing/2014/main" id="{00000000-0008-0000-0900-000033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8" name="Text Box 146">
          <a:extLst>
            <a:ext uri="{FF2B5EF4-FFF2-40B4-BE49-F238E27FC236}">
              <a16:creationId xmlns:a16="http://schemas.microsoft.com/office/drawing/2014/main" id="{00000000-0008-0000-0900-000034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9" name="Text Box 147">
          <a:extLst>
            <a:ext uri="{FF2B5EF4-FFF2-40B4-BE49-F238E27FC236}">
              <a16:creationId xmlns:a16="http://schemas.microsoft.com/office/drawing/2014/main" id="{00000000-0008-0000-0900-000035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0" name="Text Box 149">
          <a:extLst>
            <a:ext uri="{FF2B5EF4-FFF2-40B4-BE49-F238E27FC236}">
              <a16:creationId xmlns:a16="http://schemas.microsoft.com/office/drawing/2014/main" id="{00000000-0008-0000-0900-00003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1" name="Text Box 150">
          <a:extLst>
            <a:ext uri="{FF2B5EF4-FFF2-40B4-BE49-F238E27FC236}">
              <a16:creationId xmlns:a16="http://schemas.microsoft.com/office/drawing/2014/main" id="{00000000-0008-0000-0900-00003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2" name="Text Box 151">
          <a:extLst>
            <a:ext uri="{FF2B5EF4-FFF2-40B4-BE49-F238E27FC236}">
              <a16:creationId xmlns:a16="http://schemas.microsoft.com/office/drawing/2014/main" id="{00000000-0008-0000-0900-00003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3" name="Text Box 152">
          <a:extLst>
            <a:ext uri="{FF2B5EF4-FFF2-40B4-BE49-F238E27FC236}">
              <a16:creationId xmlns:a16="http://schemas.microsoft.com/office/drawing/2014/main" id="{00000000-0008-0000-0900-00003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4" name="Text Box 153">
          <a:extLst>
            <a:ext uri="{FF2B5EF4-FFF2-40B4-BE49-F238E27FC236}">
              <a16:creationId xmlns:a16="http://schemas.microsoft.com/office/drawing/2014/main" id="{00000000-0008-0000-0900-00003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5" name="Text Box 154">
          <a:extLst>
            <a:ext uri="{FF2B5EF4-FFF2-40B4-BE49-F238E27FC236}">
              <a16:creationId xmlns:a16="http://schemas.microsoft.com/office/drawing/2014/main" id="{00000000-0008-0000-0900-00003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6" name="Text Box 155">
          <a:extLst>
            <a:ext uri="{FF2B5EF4-FFF2-40B4-BE49-F238E27FC236}">
              <a16:creationId xmlns:a16="http://schemas.microsoft.com/office/drawing/2014/main" id="{00000000-0008-0000-0900-00003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7" name="Text Box 156">
          <a:extLst>
            <a:ext uri="{FF2B5EF4-FFF2-40B4-BE49-F238E27FC236}">
              <a16:creationId xmlns:a16="http://schemas.microsoft.com/office/drawing/2014/main" id="{00000000-0008-0000-0900-00003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8" name="Text Box 157">
          <a:extLst>
            <a:ext uri="{FF2B5EF4-FFF2-40B4-BE49-F238E27FC236}">
              <a16:creationId xmlns:a16="http://schemas.microsoft.com/office/drawing/2014/main" id="{00000000-0008-0000-0900-00003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9" name="Text Box 158">
          <a:extLst>
            <a:ext uri="{FF2B5EF4-FFF2-40B4-BE49-F238E27FC236}">
              <a16:creationId xmlns:a16="http://schemas.microsoft.com/office/drawing/2014/main" id="{00000000-0008-0000-0900-00003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0" name="Text Box 159">
          <a:extLst>
            <a:ext uri="{FF2B5EF4-FFF2-40B4-BE49-F238E27FC236}">
              <a16:creationId xmlns:a16="http://schemas.microsoft.com/office/drawing/2014/main" id="{00000000-0008-0000-0900-00004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1" name="Text Box 160">
          <a:extLst>
            <a:ext uri="{FF2B5EF4-FFF2-40B4-BE49-F238E27FC236}">
              <a16:creationId xmlns:a16="http://schemas.microsoft.com/office/drawing/2014/main" id="{00000000-0008-0000-0900-00004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2" name="Text Box 161">
          <a:extLst>
            <a:ext uri="{FF2B5EF4-FFF2-40B4-BE49-F238E27FC236}">
              <a16:creationId xmlns:a16="http://schemas.microsoft.com/office/drawing/2014/main" id="{00000000-0008-0000-0900-00004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3" name="Text Box 162">
          <a:extLst>
            <a:ext uri="{FF2B5EF4-FFF2-40B4-BE49-F238E27FC236}">
              <a16:creationId xmlns:a16="http://schemas.microsoft.com/office/drawing/2014/main" id="{00000000-0008-0000-0900-00004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4" name="Text Box 163">
          <a:extLst>
            <a:ext uri="{FF2B5EF4-FFF2-40B4-BE49-F238E27FC236}">
              <a16:creationId xmlns:a16="http://schemas.microsoft.com/office/drawing/2014/main" id="{00000000-0008-0000-0900-00004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5" name="Text Box 164">
          <a:extLst>
            <a:ext uri="{FF2B5EF4-FFF2-40B4-BE49-F238E27FC236}">
              <a16:creationId xmlns:a16="http://schemas.microsoft.com/office/drawing/2014/main" id="{00000000-0008-0000-0900-00004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6" name="Text Box 165">
          <a:extLst>
            <a:ext uri="{FF2B5EF4-FFF2-40B4-BE49-F238E27FC236}">
              <a16:creationId xmlns:a16="http://schemas.microsoft.com/office/drawing/2014/main" id="{00000000-0008-0000-0900-00004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7" name="Text Box 166">
          <a:extLst>
            <a:ext uri="{FF2B5EF4-FFF2-40B4-BE49-F238E27FC236}">
              <a16:creationId xmlns:a16="http://schemas.microsoft.com/office/drawing/2014/main" id="{00000000-0008-0000-0900-00004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8" name="Text Box 167">
          <a:extLst>
            <a:ext uri="{FF2B5EF4-FFF2-40B4-BE49-F238E27FC236}">
              <a16:creationId xmlns:a16="http://schemas.microsoft.com/office/drawing/2014/main" id="{00000000-0008-0000-0900-00004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9" name="Text Box 168">
          <a:extLst>
            <a:ext uri="{FF2B5EF4-FFF2-40B4-BE49-F238E27FC236}">
              <a16:creationId xmlns:a16="http://schemas.microsoft.com/office/drawing/2014/main" id="{00000000-0008-0000-0900-00004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0" name="Text Box 169">
          <a:extLst>
            <a:ext uri="{FF2B5EF4-FFF2-40B4-BE49-F238E27FC236}">
              <a16:creationId xmlns:a16="http://schemas.microsoft.com/office/drawing/2014/main" id="{00000000-0008-0000-0900-00004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1" name="Text Box 170">
          <a:extLst>
            <a:ext uri="{FF2B5EF4-FFF2-40B4-BE49-F238E27FC236}">
              <a16:creationId xmlns:a16="http://schemas.microsoft.com/office/drawing/2014/main" id="{00000000-0008-0000-0900-00004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2" name="Text Box 171">
          <a:extLst>
            <a:ext uri="{FF2B5EF4-FFF2-40B4-BE49-F238E27FC236}">
              <a16:creationId xmlns:a16="http://schemas.microsoft.com/office/drawing/2014/main" id="{00000000-0008-0000-0900-00004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3" name="Text Box 172">
          <a:extLst>
            <a:ext uri="{FF2B5EF4-FFF2-40B4-BE49-F238E27FC236}">
              <a16:creationId xmlns:a16="http://schemas.microsoft.com/office/drawing/2014/main" id="{00000000-0008-0000-0900-00004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4" name="Text Box 173">
          <a:extLst>
            <a:ext uri="{FF2B5EF4-FFF2-40B4-BE49-F238E27FC236}">
              <a16:creationId xmlns:a16="http://schemas.microsoft.com/office/drawing/2014/main" id="{00000000-0008-0000-0900-00004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5" name="Text Box 174">
          <a:extLst>
            <a:ext uri="{FF2B5EF4-FFF2-40B4-BE49-F238E27FC236}">
              <a16:creationId xmlns:a16="http://schemas.microsoft.com/office/drawing/2014/main" id="{00000000-0008-0000-0900-00004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6" name="Text Box 175">
          <a:extLst>
            <a:ext uri="{FF2B5EF4-FFF2-40B4-BE49-F238E27FC236}">
              <a16:creationId xmlns:a16="http://schemas.microsoft.com/office/drawing/2014/main" id="{00000000-0008-0000-0900-00005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7" name="Text Box 176">
          <a:extLst>
            <a:ext uri="{FF2B5EF4-FFF2-40B4-BE49-F238E27FC236}">
              <a16:creationId xmlns:a16="http://schemas.microsoft.com/office/drawing/2014/main" id="{00000000-0008-0000-0900-00005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8" name="Text Box 177">
          <a:extLst>
            <a:ext uri="{FF2B5EF4-FFF2-40B4-BE49-F238E27FC236}">
              <a16:creationId xmlns:a16="http://schemas.microsoft.com/office/drawing/2014/main" id="{00000000-0008-0000-0900-00005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9" name="Text Box 178">
          <a:extLst>
            <a:ext uri="{FF2B5EF4-FFF2-40B4-BE49-F238E27FC236}">
              <a16:creationId xmlns:a16="http://schemas.microsoft.com/office/drawing/2014/main" id="{00000000-0008-0000-0900-00005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0" name="Text Box 179">
          <a:extLst>
            <a:ext uri="{FF2B5EF4-FFF2-40B4-BE49-F238E27FC236}">
              <a16:creationId xmlns:a16="http://schemas.microsoft.com/office/drawing/2014/main" id="{00000000-0008-0000-0900-00005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1" name="Text Box 180">
          <a:extLst>
            <a:ext uri="{FF2B5EF4-FFF2-40B4-BE49-F238E27FC236}">
              <a16:creationId xmlns:a16="http://schemas.microsoft.com/office/drawing/2014/main" id="{00000000-0008-0000-0900-00005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2" name="Text Box 181">
          <a:extLst>
            <a:ext uri="{FF2B5EF4-FFF2-40B4-BE49-F238E27FC236}">
              <a16:creationId xmlns:a16="http://schemas.microsoft.com/office/drawing/2014/main" id="{00000000-0008-0000-0900-00005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3" name="Text Box 182">
          <a:extLst>
            <a:ext uri="{FF2B5EF4-FFF2-40B4-BE49-F238E27FC236}">
              <a16:creationId xmlns:a16="http://schemas.microsoft.com/office/drawing/2014/main" id="{00000000-0008-0000-0900-00005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4" name="Text Box 183">
          <a:extLst>
            <a:ext uri="{FF2B5EF4-FFF2-40B4-BE49-F238E27FC236}">
              <a16:creationId xmlns:a16="http://schemas.microsoft.com/office/drawing/2014/main" id="{00000000-0008-0000-0900-00005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5" name="Text Box 184">
          <a:extLst>
            <a:ext uri="{FF2B5EF4-FFF2-40B4-BE49-F238E27FC236}">
              <a16:creationId xmlns:a16="http://schemas.microsoft.com/office/drawing/2014/main" id="{00000000-0008-0000-0900-00005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6" name="Text Box 185">
          <a:extLst>
            <a:ext uri="{FF2B5EF4-FFF2-40B4-BE49-F238E27FC236}">
              <a16:creationId xmlns:a16="http://schemas.microsoft.com/office/drawing/2014/main" id="{00000000-0008-0000-0900-00005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7" name="Text Box 186">
          <a:extLst>
            <a:ext uri="{FF2B5EF4-FFF2-40B4-BE49-F238E27FC236}">
              <a16:creationId xmlns:a16="http://schemas.microsoft.com/office/drawing/2014/main" id="{00000000-0008-0000-0900-00005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8" name="Text Box 187">
          <a:extLst>
            <a:ext uri="{FF2B5EF4-FFF2-40B4-BE49-F238E27FC236}">
              <a16:creationId xmlns:a16="http://schemas.microsoft.com/office/drawing/2014/main" id="{00000000-0008-0000-0900-00005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9" name="Text Box 188">
          <a:extLst>
            <a:ext uri="{FF2B5EF4-FFF2-40B4-BE49-F238E27FC236}">
              <a16:creationId xmlns:a16="http://schemas.microsoft.com/office/drawing/2014/main" id="{00000000-0008-0000-0900-00005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0" name="Text Box 189">
          <a:extLst>
            <a:ext uri="{FF2B5EF4-FFF2-40B4-BE49-F238E27FC236}">
              <a16:creationId xmlns:a16="http://schemas.microsoft.com/office/drawing/2014/main" id="{00000000-0008-0000-0900-00005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1" name="Text Box 190">
          <a:extLst>
            <a:ext uri="{FF2B5EF4-FFF2-40B4-BE49-F238E27FC236}">
              <a16:creationId xmlns:a16="http://schemas.microsoft.com/office/drawing/2014/main" id="{00000000-0008-0000-0900-00005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2" name="Text Box 191">
          <a:extLst>
            <a:ext uri="{FF2B5EF4-FFF2-40B4-BE49-F238E27FC236}">
              <a16:creationId xmlns:a16="http://schemas.microsoft.com/office/drawing/2014/main" id="{00000000-0008-0000-0900-00006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3" name="Text Box 192">
          <a:extLst>
            <a:ext uri="{FF2B5EF4-FFF2-40B4-BE49-F238E27FC236}">
              <a16:creationId xmlns:a16="http://schemas.microsoft.com/office/drawing/2014/main" id="{00000000-0008-0000-0900-00006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4" name="Text Box 193">
          <a:extLst>
            <a:ext uri="{FF2B5EF4-FFF2-40B4-BE49-F238E27FC236}">
              <a16:creationId xmlns:a16="http://schemas.microsoft.com/office/drawing/2014/main" id="{00000000-0008-0000-0900-00006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5" name="Text Box 194">
          <a:extLst>
            <a:ext uri="{FF2B5EF4-FFF2-40B4-BE49-F238E27FC236}">
              <a16:creationId xmlns:a16="http://schemas.microsoft.com/office/drawing/2014/main" id="{00000000-0008-0000-0900-00006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6" name="Text Box 195">
          <a:extLst>
            <a:ext uri="{FF2B5EF4-FFF2-40B4-BE49-F238E27FC236}">
              <a16:creationId xmlns:a16="http://schemas.microsoft.com/office/drawing/2014/main" id="{00000000-0008-0000-0900-00006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7" name="Text Box 196">
          <a:extLst>
            <a:ext uri="{FF2B5EF4-FFF2-40B4-BE49-F238E27FC236}">
              <a16:creationId xmlns:a16="http://schemas.microsoft.com/office/drawing/2014/main" id="{00000000-0008-0000-0900-00006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8" name="Text Box 197">
          <a:extLst>
            <a:ext uri="{FF2B5EF4-FFF2-40B4-BE49-F238E27FC236}">
              <a16:creationId xmlns:a16="http://schemas.microsoft.com/office/drawing/2014/main" id="{00000000-0008-0000-0900-00006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9" name="Text Box 198">
          <a:extLst>
            <a:ext uri="{FF2B5EF4-FFF2-40B4-BE49-F238E27FC236}">
              <a16:creationId xmlns:a16="http://schemas.microsoft.com/office/drawing/2014/main" id="{00000000-0008-0000-0900-00006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0" name="Text Box 199">
          <a:extLst>
            <a:ext uri="{FF2B5EF4-FFF2-40B4-BE49-F238E27FC236}">
              <a16:creationId xmlns:a16="http://schemas.microsoft.com/office/drawing/2014/main" id="{00000000-0008-0000-0900-00006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1" name="Text Box 200">
          <a:extLst>
            <a:ext uri="{FF2B5EF4-FFF2-40B4-BE49-F238E27FC236}">
              <a16:creationId xmlns:a16="http://schemas.microsoft.com/office/drawing/2014/main" id="{00000000-0008-0000-0900-00006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2" name="Text Box 201">
          <a:extLst>
            <a:ext uri="{FF2B5EF4-FFF2-40B4-BE49-F238E27FC236}">
              <a16:creationId xmlns:a16="http://schemas.microsoft.com/office/drawing/2014/main" id="{00000000-0008-0000-0900-00006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3" name="Text Box 202">
          <a:extLst>
            <a:ext uri="{FF2B5EF4-FFF2-40B4-BE49-F238E27FC236}">
              <a16:creationId xmlns:a16="http://schemas.microsoft.com/office/drawing/2014/main" id="{00000000-0008-0000-0900-00006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4" name="Text Box 203">
          <a:extLst>
            <a:ext uri="{FF2B5EF4-FFF2-40B4-BE49-F238E27FC236}">
              <a16:creationId xmlns:a16="http://schemas.microsoft.com/office/drawing/2014/main" id="{00000000-0008-0000-0900-00006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00000000-0008-0000-0900-00006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00000000-0008-0000-0900-00006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7" name="Text Box 206">
          <a:extLst>
            <a:ext uri="{FF2B5EF4-FFF2-40B4-BE49-F238E27FC236}">
              <a16:creationId xmlns:a16="http://schemas.microsoft.com/office/drawing/2014/main" id="{00000000-0008-0000-0900-00006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8" name="Text Box 207">
          <a:extLst>
            <a:ext uri="{FF2B5EF4-FFF2-40B4-BE49-F238E27FC236}">
              <a16:creationId xmlns:a16="http://schemas.microsoft.com/office/drawing/2014/main" id="{00000000-0008-0000-0900-00007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9" name="Text Box 208">
          <a:extLst>
            <a:ext uri="{FF2B5EF4-FFF2-40B4-BE49-F238E27FC236}">
              <a16:creationId xmlns:a16="http://schemas.microsoft.com/office/drawing/2014/main" id="{00000000-0008-0000-0900-00007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0" name="Text Box 209">
          <a:extLst>
            <a:ext uri="{FF2B5EF4-FFF2-40B4-BE49-F238E27FC236}">
              <a16:creationId xmlns:a16="http://schemas.microsoft.com/office/drawing/2014/main" id="{00000000-0008-0000-0900-00007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1" name="Text Box 210">
          <a:extLst>
            <a:ext uri="{FF2B5EF4-FFF2-40B4-BE49-F238E27FC236}">
              <a16:creationId xmlns:a16="http://schemas.microsoft.com/office/drawing/2014/main" id="{00000000-0008-0000-0900-00007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2" name="Text Box 211">
          <a:extLst>
            <a:ext uri="{FF2B5EF4-FFF2-40B4-BE49-F238E27FC236}">
              <a16:creationId xmlns:a16="http://schemas.microsoft.com/office/drawing/2014/main" id="{00000000-0008-0000-0900-00007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3" name="Text Box 212">
          <a:extLst>
            <a:ext uri="{FF2B5EF4-FFF2-40B4-BE49-F238E27FC236}">
              <a16:creationId xmlns:a16="http://schemas.microsoft.com/office/drawing/2014/main" id="{00000000-0008-0000-0900-00007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4" name="Text Box 213">
          <a:extLst>
            <a:ext uri="{FF2B5EF4-FFF2-40B4-BE49-F238E27FC236}">
              <a16:creationId xmlns:a16="http://schemas.microsoft.com/office/drawing/2014/main" id="{00000000-0008-0000-0900-00007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5" name="Text Box 214">
          <a:extLst>
            <a:ext uri="{FF2B5EF4-FFF2-40B4-BE49-F238E27FC236}">
              <a16:creationId xmlns:a16="http://schemas.microsoft.com/office/drawing/2014/main" id="{00000000-0008-0000-0900-00007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6" name="Text Box 215">
          <a:extLst>
            <a:ext uri="{FF2B5EF4-FFF2-40B4-BE49-F238E27FC236}">
              <a16:creationId xmlns:a16="http://schemas.microsoft.com/office/drawing/2014/main" id="{00000000-0008-0000-0900-00007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7" name="Text Box 216">
          <a:extLst>
            <a:ext uri="{FF2B5EF4-FFF2-40B4-BE49-F238E27FC236}">
              <a16:creationId xmlns:a16="http://schemas.microsoft.com/office/drawing/2014/main" id="{00000000-0008-0000-0900-00007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8" name="Text Box 217">
          <a:extLst>
            <a:ext uri="{FF2B5EF4-FFF2-40B4-BE49-F238E27FC236}">
              <a16:creationId xmlns:a16="http://schemas.microsoft.com/office/drawing/2014/main" id="{00000000-0008-0000-0900-00007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9" name="Text Box 218">
          <a:extLst>
            <a:ext uri="{FF2B5EF4-FFF2-40B4-BE49-F238E27FC236}">
              <a16:creationId xmlns:a16="http://schemas.microsoft.com/office/drawing/2014/main" id="{00000000-0008-0000-0900-00007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0" name="Text Box 219">
          <a:extLst>
            <a:ext uri="{FF2B5EF4-FFF2-40B4-BE49-F238E27FC236}">
              <a16:creationId xmlns:a16="http://schemas.microsoft.com/office/drawing/2014/main" id="{00000000-0008-0000-0900-00007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1" name="Text Box 220">
          <a:extLst>
            <a:ext uri="{FF2B5EF4-FFF2-40B4-BE49-F238E27FC236}">
              <a16:creationId xmlns:a16="http://schemas.microsoft.com/office/drawing/2014/main" id="{00000000-0008-0000-0900-00007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2" name="Text Box 221">
          <a:extLst>
            <a:ext uri="{FF2B5EF4-FFF2-40B4-BE49-F238E27FC236}">
              <a16:creationId xmlns:a16="http://schemas.microsoft.com/office/drawing/2014/main" id="{00000000-0008-0000-0900-00007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3" name="Text Box 222">
          <a:extLst>
            <a:ext uri="{FF2B5EF4-FFF2-40B4-BE49-F238E27FC236}">
              <a16:creationId xmlns:a16="http://schemas.microsoft.com/office/drawing/2014/main" id="{00000000-0008-0000-0900-00007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4" name="Text Box 223">
          <a:extLst>
            <a:ext uri="{FF2B5EF4-FFF2-40B4-BE49-F238E27FC236}">
              <a16:creationId xmlns:a16="http://schemas.microsoft.com/office/drawing/2014/main" id="{00000000-0008-0000-0900-00008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5" name="Text Box 224">
          <a:extLst>
            <a:ext uri="{FF2B5EF4-FFF2-40B4-BE49-F238E27FC236}">
              <a16:creationId xmlns:a16="http://schemas.microsoft.com/office/drawing/2014/main" id="{00000000-0008-0000-0900-00008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6" name="Text Box 225">
          <a:extLst>
            <a:ext uri="{FF2B5EF4-FFF2-40B4-BE49-F238E27FC236}">
              <a16:creationId xmlns:a16="http://schemas.microsoft.com/office/drawing/2014/main" id="{00000000-0008-0000-0900-00008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7" name="Text Box 226">
          <a:extLst>
            <a:ext uri="{FF2B5EF4-FFF2-40B4-BE49-F238E27FC236}">
              <a16:creationId xmlns:a16="http://schemas.microsoft.com/office/drawing/2014/main" id="{00000000-0008-0000-0900-00008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8" name="Text Box 227">
          <a:extLst>
            <a:ext uri="{FF2B5EF4-FFF2-40B4-BE49-F238E27FC236}">
              <a16:creationId xmlns:a16="http://schemas.microsoft.com/office/drawing/2014/main" id="{00000000-0008-0000-0900-00008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9" name="Text Box 228">
          <a:extLst>
            <a:ext uri="{FF2B5EF4-FFF2-40B4-BE49-F238E27FC236}">
              <a16:creationId xmlns:a16="http://schemas.microsoft.com/office/drawing/2014/main" id="{00000000-0008-0000-0900-00008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90" name="Text Box 229">
          <a:extLst>
            <a:ext uri="{FF2B5EF4-FFF2-40B4-BE49-F238E27FC236}">
              <a16:creationId xmlns:a16="http://schemas.microsoft.com/office/drawing/2014/main" id="{00000000-0008-0000-0900-00008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91" name="Text Box 230">
          <a:extLst>
            <a:ext uri="{FF2B5EF4-FFF2-40B4-BE49-F238E27FC236}">
              <a16:creationId xmlns:a16="http://schemas.microsoft.com/office/drawing/2014/main" id="{00000000-0008-0000-0900-00008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92" name="Text Box 231">
          <a:extLst>
            <a:ext uri="{FF2B5EF4-FFF2-40B4-BE49-F238E27FC236}">
              <a16:creationId xmlns:a16="http://schemas.microsoft.com/office/drawing/2014/main" id="{00000000-0008-0000-0900-00008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93" name="Text Box 232">
          <a:extLst>
            <a:ext uri="{FF2B5EF4-FFF2-40B4-BE49-F238E27FC236}">
              <a16:creationId xmlns:a16="http://schemas.microsoft.com/office/drawing/2014/main" id="{00000000-0008-0000-0900-00008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42</xdr:col>
      <xdr:colOff>253840</xdr:colOff>
      <xdr:row>133</xdr:row>
      <xdr:rowOff>256775</xdr:rowOff>
    </xdr:from>
    <xdr:to>
      <xdr:col>56</xdr:col>
      <xdr:colOff>164726</xdr:colOff>
      <xdr:row>139</xdr:row>
      <xdr:rowOff>79001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900-00008A010000}"/>
            </a:ext>
          </a:extLst>
        </xdr:cNvPr>
        <xdr:cNvSpPr txBox="1">
          <a:spLocks noChangeArrowheads="1"/>
        </xdr:cNvSpPr>
      </xdr:nvSpPr>
      <xdr:spPr bwMode="auto">
        <a:xfrm>
          <a:off x="12120869" y="5512334"/>
          <a:ext cx="3126975" cy="1704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6" name="Text Box 14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7" name="Text Box 142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8" name="Text Box 143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9" name="Text Box 144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0" name="Text Box 145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1" name="Text Box 146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2" name="Text Box 147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3" name="Text Box 14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4" name="Text Box 142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5" name="Text Box 143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6" name="Text Box 144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7" name="Text Box 145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8" name="Text Box 146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9" name="Text Box 147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0" name="Text Box 14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1" name="Text Box 142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2" name="Text Box 143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3" name="Text Box 144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4" name="Text Box 145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5" name="Text Box 146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6" name="Text Box 147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7" name="Text Box 14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8" name="Text Box 142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9" name="Text Box 143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0" name="Text Box 144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1" name="Text Box 145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2" name="Text Box 146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3" name="Text Box 147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263356</xdr:colOff>
      <xdr:row>134</xdr:row>
      <xdr:rowOff>43227</xdr:rowOff>
    </xdr:from>
    <xdr:to>
      <xdr:col>52</xdr:col>
      <xdr:colOff>186133</xdr:colOff>
      <xdr:row>140</xdr:row>
      <xdr:rowOff>47811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3915856" y="5669327"/>
          <a:ext cx="3275577" cy="18587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20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ec-n\Desktop\&#3649;&#3610;&#3610;&#3648;&#3585;&#3655;&#3610;_10_&#3617;&#3636;.&#3618;._61_(&#3611;&#3619;&#3633;&#3610;&#3611;&#3619;&#3640;&#3591;_15_&#3617;&#3636;.&#3618;.61)\1.&#3649;&#3610;&#3610;&#3650;&#3619;&#3591;&#3648;&#3619;&#3637;&#3618;&#3609;%20&#3611;&#3637;%202561%20&#3626;&#3614;&#3611;_(&#3649;&#3585;&#3657;&#3652;&#35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"/>
      <sheetName val="โรงเรียนคิดเกณฑ์พิเศษ"/>
      <sheetName val="แบบเรียนร่วม"/>
      <sheetName val="แบบ ม.พิเศษ"/>
      <sheetName val="แบบ สศศ."/>
      <sheetName val="แบบโรงเรียนปกติ"/>
      <sheetName val="ครตาม จ.18"/>
      <sheetName val="สำหรับเขตพื้นที่"/>
      <sheetName val="เมน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คลิกเลือกที่ตั้ง รร</v>
          </cell>
          <cell r="E2" t="str">
            <v>คลิกเลือกลักษณะพิเศษ</v>
          </cell>
        </row>
        <row r="3">
          <cell r="C3" t="str">
            <v>เทศบาลตำบล</v>
          </cell>
          <cell r="E3" t="str">
            <v>ปกติ</v>
          </cell>
        </row>
        <row r="4">
          <cell r="C4" t="str">
            <v>เทศบาลเมือง</v>
          </cell>
          <cell r="E4" t="str">
            <v>กันดาร</v>
          </cell>
        </row>
        <row r="5">
          <cell r="C5" t="str">
            <v>เทศบาลนคร</v>
          </cell>
          <cell r="E5" t="str">
            <v>ชนกลุ่มน้อย</v>
          </cell>
        </row>
        <row r="6">
          <cell r="C6" t="str">
            <v>อบต.</v>
          </cell>
          <cell r="E6" t="str">
            <v>ชายแดน</v>
          </cell>
        </row>
        <row r="7">
          <cell r="C7" t="str">
            <v>กทม.</v>
          </cell>
          <cell r="E7" t="str">
            <v>พระราชดำริ</v>
          </cell>
        </row>
        <row r="8">
          <cell r="E8" t="str">
            <v>ภูเขา</v>
          </cell>
        </row>
        <row r="9">
          <cell r="E9" t="str">
            <v>บนเกาะ</v>
          </cell>
        </row>
        <row r="10">
          <cell r="E10" t="str">
            <v>เสี่ยงภัย</v>
          </cell>
        </row>
        <row r="11">
          <cell r="E11" t="str">
            <v>พื้นที่พิเศษ(กระทรวงการคลัง)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09"/>
  <sheetViews>
    <sheetView tabSelected="1" zoomScaleNormal="100" workbookViewId="0">
      <selection activeCell="F13" sqref="F13"/>
    </sheetView>
  </sheetViews>
  <sheetFormatPr defaultColWidth="9.140625" defaultRowHeight="24" x14ac:dyDescent="0.55000000000000004"/>
  <cols>
    <col min="1" max="1" width="9.140625" style="1"/>
    <col min="2" max="2" width="31.42578125" style="1" customWidth="1"/>
    <col min="3" max="3" width="28.85546875" style="1" customWidth="1"/>
    <col min="4" max="4" width="9.140625" style="1"/>
    <col min="5" max="5" width="14" style="1" customWidth="1"/>
    <col min="6" max="6" width="10.28515625" style="1" customWidth="1"/>
    <col min="7" max="7" width="1.28515625" style="1" customWidth="1"/>
    <col min="8" max="16384" width="9.140625" style="1"/>
  </cols>
  <sheetData>
    <row r="1" spans="1:6" ht="29.25" x14ac:dyDescent="0.55000000000000004">
      <c r="A1" s="332" t="s">
        <v>0</v>
      </c>
      <c r="B1" s="332"/>
      <c r="C1" s="332"/>
      <c r="D1" s="332"/>
      <c r="E1" s="332"/>
      <c r="F1" s="332"/>
    </row>
    <row r="2" spans="1:6" ht="8.65" customHeight="1" x14ac:dyDescent="0.55000000000000004"/>
    <row r="3" spans="1:6" s="5" customFormat="1" ht="30.75" customHeight="1" x14ac:dyDescent="0.5">
      <c r="A3" s="2" t="s">
        <v>1</v>
      </c>
      <c r="B3" s="3"/>
      <c r="C3" s="3"/>
      <c r="D3" s="3"/>
      <c r="E3" s="3"/>
      <c r="F3" s="4"/>
    </row>
    <row r="4" spans="1:6" s="5" customFormat="1" ht="12.75" customHeight="1" x14ac:dyDescent="0.5">
      <c r="A4" s="6"/>
      <c r="B4" s="7"/>
      <c r="C4" s="7"/>
      <c r="D4" s="7"/>
      <c r="E4" s="7"/>
      <c r="F4" s="8"/>
    </row>
    <row r="5" spans="1:6" s="5" customFormat="1" ht="21.75" x14ac:dyDescent="0.5">
      <c r="A5" s="9" t="s">
        <v>2</v>
      </c>
      <c r="B5" s="7"/>
      <c r="C5" s="7"/>
      <c r="D5" s="7"/>
      <c r="E5" s="7"/>
      <c r="F5" s="8"/>
    </row>
    <row r="6" spans="1:6" s="5" customFormat="1" ht="21.75" x14ac:dyDescent="0.5">
      <c r="A6" s="9" t="s">
        <v>3</v>
      </c>
      <c r="B6" s="7"/>
      <c r="C6" s="7"/>
      <c r="D6" s="7"/>
      <c r="E6" s="7"/>
      <c r="F6" s="8"/>
    </row>
    <row r="7" spans="1:6" s="5" customFormat="1" ht="21.75" x14ac:dyDescent="0.5">
      <c r="A7" s="9" t="s">
        <v>4</v>
      </c>
      <c r="B7" s="7"/>
      <c r="C7" s="7"/>
      <c r="D7" s="7"/>
      <c r="E7" s="7"/>
      <c r="F7" s="8"/>
    </row>
    <row r="8" spans="1:6" s="5" customFormat="1" ht="21.75" x14ac:dyDescent="0.5">
      <c r="A8" s="9" t="s">
        <v>5</v>
      </c>
      <c r="B8" s="7"/>
      <c r="C8" s="7"/>
      <c r="D8" s="7"/>
      <c r="E8" s="7"/>
      <c r="F8" s="8"/>
    </row>
    <row r="9" spans="1:6" s="5" customFormat="1" ht="21.75" x14ac:dyDescent="0.5">
      <c r="A9" s="9" t="s">
        <v>6</v>
      </c>
      <c r="B9" s="7"/>
      <c r="C9" s="7"/>
      <c r="D9" s="7"/>
      <c r="E9" s="7"/>
      <c r="F9" s="8"/>
    </row>
    <row r="10" spans="1:6" s="5" customFormat="1" ht="21.75" x14ac:dyDescent="0.5">
      <c r="A10" s="9" t="s">
        <v>7</v>
      </c>
      <c r="B10" s="7"/>
      <c r="C10" s="7"/>
      <c r="D10" s="7"/>
      <c r="E10" s="7"/>
      <c r="F10" s="8"/>
    </row>
    <row r="11" spans="1:6" s="5" customFormat="1" ht="21.75" x14ac:dyDescent="0.5">
      <c r="A11" s="10"/>
      <c r="B11" s="11"/>
      <c r="C11" s="11"/>
      <c r="D11" s="11"/>
      <c r="E11" s="11"/>
      <c r="F11" s="12"/>
    </row>
    <row r="12" spans="1:6" s="5" customFormat="1" ht="21.75" x14ac:dyDescent="0.5">
      <c r="A12" s="7"/>
      <c r="B12" s="7"/>
      <c r="C12" s="7"/>
      <c r="D12" s="7"/>
      <c r="E12" s="7"/>
      <c r="F12" s="7"/>
    </row>
    <row r="13" spans="1:6" s="5" customFormat="1" ht="33" customHeight="1" x14ac:dyDescent="0.5">
      <c r="A13" s="2" t="s">
        <v>8</v>
      </c>
      <c r="B13" s="3"/>
      <c r="C13" s="3"/>
      <c r="D13" s="3"/>
      <c r="E13" s="3"/>
      <c r="F13" s="4"/>
    </row>
    <row r="14" spans="1:6" s="5" customFormat="1" ht="21.75" x14ac:dyDescent="0.5">
      <c r="A14" s="9"/>
      <c r="B14" s="7"/>
      <c r="C14" s="7"/>
      <c r="D14" s="7"/>
      <c r="E14" s="7"/>
      <c r="F14" s="8"/>
    </row>
    <row r="15" spans="1:6" s="5" customFormat="1" ht="21.75" x14ac:dyDescent="0.5">
      <c r="A15" s="13" t="s">
        <v>9</v>
      </c>
      <c r="B15" s="7"/>
      <c r="C15" s="7"/>
      <c r="D15" s="14" t="s">
        <v>10</v>
      </c>
      <c r="E15" s="15"/>
      <c r="F15" s="8"/>
    </row>
    <row r="16" spans="1:6" s="5" customFormat="1" ht="21.75" x14ac:dyDescent="0.5">
      <c r="A16" s="13" t="s">
        <v>11</v>
      </c>
      <c r="B16" s="7"/>
      <c r="C16" s="7"/>
      <c r="D16" s="14" t="s">
        <v>12</v>
      </c>
      <c r="E16" s="15"/>
      <c r="F16" s="8"/>
    </row>
    <row r="17" spans="1:6" s="5" customFormat="1" ht="21.75" x14ac:dyDescent="0.5">
      <c r="A17" s="13" t="s">
        <v>13</v>
      </c>
      <c r="B17" s="7"/>
      <c r="C17" s="7"/>
      <c r="D17" s="14" t="s">
        <v>10</v>
      </c>
      <c r="E17" s="15"/>
      <c r="F17" s="8"/>
    </row>
    <row r="18" spans="1:6" s="5" customFormat="1" ht="21.75" x14ac:dyDescent="0.5">
      <c r="A18" s="13" t="s">
        <v>11</v>
      </c>
      <c r="B18" s="7"/>
      <c r="C18" s="7"/>
      <c r="D18" s="14" t="s">
        <v>14</v>
      </c>
      <c r="E18" s="15"/>
      <c r="F18" s="8"/>
    </row>
    <row r="19" spans="1:6" s="5" customFormat="1" ht="21.75" x14ac:dyDescent="0.5">
      <c r="A19" s="13" t="s">
        <v>15</v>
      </c>
      <c r="B19" s="7"/>
      <c r="C19" s="7"/>
      <c r="D19" s="7"/>
      <c r="E19" s="7"/>
      <c r="F19" s="8"/>
    </row>
    <row r="20" spans="1:6" s="17" customFormat="1" ht="32.25" customHeight="1" x14ac:dyDescent="0.45">
      <c r="A20" s="13" t="s">
        <v>16</v>
      </c>
      <c r="B20" s="15"/>
      <c r="C20" s="15"/>
      <c r="D20" s="15"/>
      <c r="E20" s="15"/>
      <c r="F20" s="16"/>
    </row>
    <row r="21" spans="1:6" s="17" customFormat="1" ht="21" x14ac:dyDescent="0.45">
      <c r="A21" s="13"/>
      <c r="B21" s="15" t="s">
        <v>17</v>
      </c>
      <c r="C21" s="15"/>
      <c r="D21" s="18" t="s">
        <v>18</v>
      </c>
      <c r="E21" s="15"/>
      <c r="F21" s="16"/>
    </row>
    <row r="22" spans="1:6" s="17" customFormat="1" ht="21" x14ac:dyDescent="0.45">
      <c r="A22" s="13"/>
      <c r="B22" s="15"/>
      <c r="C22" s="19">
        <v>2</v>
      </c>
      <c r="D22" s="15"/>
      <c r="E22" s="15"/>
      <c r="F22" s="16"/>
    </row>
    <row r="23" spans="1:6" s="17" customFormat="1" ht="12.75" customHeight="1" thickBot="1" x14ac:dyDescent="0.5">
      <c r="A23" s="13"/>
      <c r="B23" s="15"/>
      <c r="C23" s="15"/>
      <c r="D23" s="15"/>
      <c r="E23" s="15"/>
      <c r="F23" s="16"/>
    </row>
    <row r="24" spans="1:6" s="17" customFormat="1" ht="21" x14ac:dyDescent="0.45">
      <c r="A24" s="13"/>
      <c r="B24" s="20" t="s">
        <v>19</v>
      </c>
      <c r="C24" s="21"/>
      <c r="D24" s="21"/>
      <c r="E24" s="22"/>
      <c r="F24" s="16"/>
    </row>
    <row r="25" spans="1:6" s="17" customFormat="1" ht="21.75" thickBot="1" x14ac:dyDescent="0.5">
      <c r="A25" s="13"/>
      <c r="B25" s="23"/>
      <c r="C25" s="24" t="s">
        <v>20</v>
      </c>
      <c r="D25" s="24" t="s">
        <v>20</v>
      </c>
      <c r="E25" s="25"/>
      <c r="F25" s="16"/>
    </row>
    <row r="26" spans="1:6" s="17" customFormat="1" ht="21" x14ac:dyDescent="0.45">
      <c r="A26" s="13"/>
      <c r="B26" s="15"/>
      <c r="C26" s="15"/>
      <c r="D26" s="15"/>
      <c r="E26" s="15"/>
      <c r="F26" s="16"/>
    </row>
    <row r="27" spans="1:6" s="5" customFormat="1" ht="21.75" x14ac:dyDescent="0.5">
      <c r="A27" s="13" t="s">
        <v>21</v>
      </c>
      <c r="B27" s="7"/>
      <c r="C27" s="7"/>
      <c r="D27" s="7"/>
      <c r="E27" s="7"/>
      <c r="F27" s="8"/>
    </row>
    <row r="28" spans="1:6" s="5" customFormat="1" ht="21.75" x14ac:dyDescent="0.5">
      <c r="A28" s="9" t="s">
        <v>22</v>
      </c>
      <c r="B28" s="7"/>
      <c r="C28" s="7"/>
      <c r="D28" s="7"/>
      <c r="E28" s="7"/>
      <c r="F28" s="8"/>
    </row>
    <row r="29" spans="1:6" s="5" customFormat="1" ht="21.75" x14ac:dyDescent="0.5">
      <c r="A29" s="9" t="s">
        <v>23</v>
      </c>
      <c r="B29" s="7"/>
      <c r="C29" s="7"/>
      <c r="D29" s="7"/>
      <c r="E29" s="7"/>
      <c r="F29" s="8"/>
    </row>
    <row r="30" spans="1:6" s="5" customFormat="1" ht="21.75" x14ac:dyDescent="0.5">
      <c r="A30" s="9" t="s">
        <v>24</v>
      </c>
      <c r="B30" s="7"/>
      <c r="C30" s="7"/>
      <c r="D30" s="7"/>
      <c r="E30" s="7"/>
      <c r="F30" s="8"/>
    </row>
    <row r="31" spans="1:6" s="5" customFormat="1" ht="21.75" x14ac:dyDescent="0.5">
      <c r="A31" s="9" t="s">
        <v>25</v>
      </c>
      <c r="B31" s="7"/>
      <c r="C31" s="7"/>
      <c r="D31" s="7"/>
      <c r="E31" s="7"/>
      <c r="F31" s="8"/>
    </row>
    <row r="32" spans="1:6" s="5" customFormat="1" ht="21.75" x14ac:dyDescent="0.5">
      <c r="A32" s="9" t="s">
        <v>26</v>
      </c>
      <c r="B32" s="7"/>
      <c r="C32" s="7"/>
      <c r="D32" s="7"/>
      <c r="E32" s="7"/>
      <c r="F32" s="8"/>
    </row>
    <row r="33" spans="1:6" s="5" customFormat="1" ht="13.9" customHeight="1" x14ac:dyDescent="0.5">
      <c r="A33" s="9"/>
      <c r="B33" s="7"/>
      <c r="C33" s="7"/>
      <c r="D33" s="7"/>
      <c r="E33" s="7"/>
      <c r="F33" s="8"/>
    </row>
    <row r="34" spans="1:6" s="5" customFormat="1" ht="21.75" x14ac:dyDescent="0.5">
      <c r="A34" s="6" t="s">
        <v>27</v>
      </c>
      <c r="B34" s="7"/>
      <c r="C34" s="7"/>
      <c r="D34" s="7"/>
      <c r="E34" s="7"/>
      <c r="F34" s="8"/>
    </row>
    <row r="35" spans="1:6" s="5" customFormat="1" ht="21.75" x14ac:dyDescent="0.5">
      <c r="A35" s="9" t="s">
        <v>28</v>
      </c>
      <c r="B35" s="7"/>
      <c r="C35" s="7"/>
      <c r="D35" s="7"/>
      <c r="E35" s="7"/>
      <c r="F35" s="8"/>
    </row>
    <row r="36" spans="1:6" s="5" customFormat="1" ht="21.75" x14ac:dyDescent="0.5">
      <c r="A36" s="10" t="s">
        <v>29</v>
      </c>
      <c r="B36" s="11"/>
      <c r="C36" s="11"/>
      <c r="D36" s="11"/>
      <c r="E36" s="11"/>
      <c r="F36" s="12"/>
    </row>
    <row r="37" spans="1:6" s="5" customFormat="1" ht="9" customHeight="1" x14ac:dyDescent="0.5"/>
    <row r="38" spans="1:6" s="5" customFormat="1" ht="21.75" x14ac:dyDescent="0.5"/>
    <row r="39" spans="1:6" s="5" customFormat="1" ht="36.75" customHeight="1" x14ac:dyDescent="0.5">
      <c r="A39" s="2" t="s">
        <v>30</v>
      </c>
      <c r="B39" s="3"/>
      <c r="C39" s="3"/>
      <c r="D39" s="3"/>
      <c r="E39" s="3"/>
      <c r="F39" s="4"/>
    </row>
    <row r="40" spans="1:6" s="5" customFormat="1" ht="9.75" customHeight="1" x14ac:dyDescent="0.5">
      <c r="A40" s="9"/>
      <c r="B40" s="7"/>
      <c r="C40" s="7"/>
      <c r="D40" s="7"/>
      <c r="E40" s="7"/>
      <c r="F40" s="8"/>
    </row>
    <row r="41" spans="1:6" s="5" customFormat="1" ht="21.75" x14ac:dyDescent="0.5">
      <c r="A41" s="9" t="s">
        <v>2</v>
      </c>
      <c r="B41" s="7"/>
      <c r="C41" s="7"/>
      <c r="D41" s="7"/>
      <c r="E41" s="7"/>
      <c r="F41" s="8"/>
    </row>
    <row r="42" spans="1:6" s="5" customFormat="1" ht="21.75" x14ac:dyDescent="0.5">
      <c r="A42" s="9" t="s">
        <v>3</v>
      </c>
      <c r="B42" s="7"/>
      <c r="C42" s="7"/>
      <c r="D42" s="7"/>
      <c r="E42" s="7"/>
      <c r="F42" s="8"/>
    </row>
    <row r="43" spans="1:6" s="5" customFormat="1" ht="21.75" x14ac:dyDescent="0.5">
      <c r="A43" s="9" t="s">
        <v>4</v>
      </c>
      <c r="B43" s="7"/>
      <c r="C43" s="7"/>
      <c r="D43" s="7"/>
      <c r="E43" s="7"/>
      <c r="F43" s="8"/>
    </row>
    <row r="44" spans="1:6" s="5" customFormat="1" ht="21.75" x14ac:dyDescent="0.5">
      <c r="A44" s="9" t="s">
        <v>5</v>
      </c>
      <c r="B44" s="7"/>
      <c r="C44" s="7"/>
      <c r="D44" s="7"/>
      <c r="E44" s="7"/>
      <c r="F44" s="8"/>
    </row>
    <row r="45" spans="1:6" s="5" customFormat="1" ht="21.75" x14ac:dyDescent="0.5">
      <c r="A45" s="9" t="s">
        <v>6</v>
      </c>
      <c r="B45" s="7"/>
      <c r="C45" s="7"/>
      <c r="D45" s="7"/>
      <c r="E45" s="7"/>
      <c r="F45" s="8"/>
    </row>
    <row r="46" spans="1:6" s="5" customFormat="1" ht="21.75" x14ac:dyDescent="0.5">
      <c r="A46" s="9" t="s">
        <v>7</v>
      </c>
      <c r="B46" s="7"/>
      <c r="C46" s="7"/>
      <c r="D46" s="7"/>
      <c r="E46" s="7"/>
      <c r="F46" s="8"/>
    </row>
    <row r="47" spans="1:6" s="5" customFormat="1" ht="36" customHeight="1" x14ac:dyDescent="0.5">
      <c r="A47" s="10"/>
      <c r="B47" s="11"/>
      <c r="C47" s="11"/>
      <c r="D47" s="11"/>
      <c r="E47" s="11"/>
      <c r="F47" s="12"/>
    </row>
    <row r="48" spans="1:6" s="5" customFormat="1" ht="21.75" x14ac:dyDescent="0.5"/>
    <row r="49" spans="1:6" s="5" customFormat="1" ht="21.75" x14ac:dyDescent="0.5"/>
    <row r="50" spans="1:6" s="5" customFormat="1" ht="21.75" x14ac:dyDescent="0.5"/>
    <row r="51" spans="1:6" s="5" customFormat="1" ht="21.75" x14ac:dyDescent="0.5"/>
    <row r="52" spans="1:6" s="5" customFormat="1" ht="21.75" x14ac:dyDescent="0.5"/>
    <row r="53" spans="1:6" s="5" customFormat="1" ht="33" customHeight="1" x14ac:dyDescent="0.5">
      <c r="A53" s="2" t="s">
        <v>39</v>
      </c>
      <c r="B53" s="3"/>
      <c r="C53" s="3"/>
      <c r="D53" s="3"/>
      <c r="E53" s="3"/>
      <c r="F53" s="4"/>
    </row>
    <row r="54" spans="1:6" s="5" customFormat="1" ht="38.25" customHeight="1" x14ac:dyDescent="0.5">
      <c r="A54" s="9"/>
      <c r="B54" s="7"/>
      <c r="C54" s="7"/>
      <c r="D54" s="7"/>
      <c r="E54" s="7"/>
      <c r="F54" s="8"/>
    </row>
    <row r="55" spans="1:6" s="5" customFormat="1" ht="21.75" x14ac:dyDescent="0.5">
      <c r="A55" s="13" t="s">
        <v>9</v>
      </c>
      <c r="B55" s="7"/>
      <c r="C55" s="7"/>
      <c r="D55" s="14" t="s">
        <v>31</v>
      </c>
      <c r="E55" s="7"/>
      <c r="F55" s="8"/>
    </row>
    <row r="56" spans="1:6" s="5" customFormat="1" ht="21.75" x14ac:dyDescent="0.5">
      <c r="A56" s="13" t="s">
        <v>11</v>
      </c>
      <c r="B56" s="7"/>
      <c r="C56" s="7"/>
      <c r="D56" s="14" t="s">
        <v>32</v>
      </c>
      <c r="E56" s="7"/>
      <c r="F56" s="8"/>
    </row>
    <row r="57" spans="1:6" s="5" customFormat="1" ht="21.75" x14ac:dyDescent="0.5">
      <c r="A57" s="13" t="s">
        <v>13</v>
      </c>
      <c r="B57" s="7"/>
      <c r="C57" s="7"/>
      <c r="D57" s="14" t="s">
        <v>31</v>
      </c>
      <c r="E57" s="7"/>
      <c r="F57" s="8"/>
    </row>
    <row r="58" spans="1:6" s="5" customFormat="1" ht="21.75" x14ac:dyDescent="0.5">
      <c r="A58" s="13" t="s">
        <v>11</v>
      </c>
      <c r="B58" s="7"/>
      <c r="C58" s="7"/>
      <c r="D58" s="14" t="s">
        <v>33</v>
      </c>
      <c r="E58" s="7"/>
      <c r="F58" s="8"/>
    </row>
    <row r="59" spans="1:6" s="5" customFormat="1" ht="21.75" x14ac:dyDescent="0.5">
      <c r="A59" s="13" t="s">
        <v>34</v>
      </c>
      <c r="B59" s="7"/>
      <c r="C59" s="7"/>
      <c r="D59" s="14" t="s">
        <v>35</v>
      </c>
      <c r="E59" s="7"/>
      <c r="F59" s="8"/>
    </row>
    <row r="60" spans="1:6" s="5" customFormat="1" ht="21.75" x14ac:dyDescent="0.5">
      <c r="A60" s="13" t="s">
        <v>11</v>
      </c>
      <c r="B60" s="7"/>
      <c r="C60" s="7"/>
      <c r="D60" s="14" t="s">
        <v>33</v>
      </c>
      <c r="E60" s="7"/>
      <c r="F60" s="8"/>
    </row>
    <row r="61" spans="1:6" s="5" customFormat="1" ht="21.75" x14ac:dyDescent="0.5">
      <c r="A61" s="13"/>
      <c r="B61" s="7"/>
      <c r="C61" s="7"/>
      <c r="D61" s="7"/>
      <c r="E61" s="7"/>
      <c r="F61" s="8"/>
    </row>
    <row r="62" spans="1:6" s="5" customFormat="1" ht="21.75" x14ac:dyDescent="0.5">
      <c r="A62" s="13" t="s">
        <v>36</v>
      </c>
      <c r="B62" s="7"/>
      <c r="C62" s="7"/>
      <c r="D62" s="7"/>
      <c r="E62" s="7"/>
      <c r="F62" s="8"/>
    </row>
    <row r="63" spans="1:6" s="5" customFormat="1" ht="22.5" thickBot="1" x14ac:dyDescent="0.55000000000000004">
      <c r="A63" s="9"/>
      <c r="B63" s="7"/>
      <c r="C63" s="7"/>
      <c r="D63" s="7"/>
      <c r="E63" s="7"/>
      <c r="F63" s="8"/>
    </row>
    <row r="64" spans="1:6" s="5" customFormat="1" ht="21.75" x14ac:dyDescent="0.5">
      <c r="A64" s="27" t="s">
        <v>40</v>
      </c>
      <c r="B64" s="21"/>
      <c r="C64" s="21"/>
      <c r="D64" s="21"/>
      <c r="E64" s="22"/>
      <c r="F64" s="28"/>
    </row>
    <row r="65" spans="1:6" s="5" customFormat="1" ht="30.4" customHeight="1" thickBot="1" x14ac:dyDescent="0.55000000000000004">
      <c r="A65" s="29"/>
      <c r="B65" s="30" t="s">
        <v>41</v>
      </c>
      <c r="C65" s="24" t="s">
        <v>42</v>
      </c>
      <c r="D65" s="24"/>
      <c r="E65" s="25"/>
      <c r="F65" s="28"/>
    </row>
    <row r="66" spans="1:6" s="5" customFormat="1" ht="21.75" x14ac:dyDescent="0.5">
      <c r="A66" s="9"/>
      <c r="B66" s="7"/>
      <c r="C66" s="7"/>
      <c r="D66" s="7"/>
      <c r="E66" s="7"/>
      <c r="F66" s="8"/>
    </row>
    <row r="67" spans="1:6" s="5" customFormat="1" ht="33" customHeight="1" x14ac:dyDescent="0.5">
      <c r="A67" s="13" t="s">
        <v>21</v>
      </c>
      <c r="B67" s="7"/>
      <c r="C67" s="7"/>
      <c r="D67" s="7"/>
      <c r="E67" s="7"/>
      <c r="F67" s="8"/>
    </row>
    <row r="68" spans="1:6" s="5" customFormat="1" ht="32.25" customHeight="1" x14ac:dyDescent="0.5">
      <c r="A68" s="9" t="s">
        <v>22</v>
      </c>
      <c r="B68" s="7"/>
      <c r="C68" s="7"/>
      <c r="D68" s="7"/>
      <c r="E68" s="7"/>
      <c r="F68" s="8"/>
    </row>
    <row r="69" spans="1:6" s="5" customFormat="1" ht="21.75" x14ac:dyDescent="0.5">
      <c r="A69" s="9" t="s">
        <v>23</v>
      </c>
      <c r="B69" s="7"/>
      <c r="C69" s="7"/>
      <c r="D69" s="7"/>
      <c r="E69" s="7"/>
      <c r="F69" s="8"/>
    </row>
    <row r="70" spans="1:6" s="5" customFormat="1" ht="21.75" x14ac:dyDescent="0.5">
      <c r="A70" s="9" t="s">
        <v>24</v>
      </c>
      <c r="B70" s="7"/>
      <c r="C70" s="7"/>
      <c r="D70" s="7"/>
      <c r="E70" s="7"/>
      <c r="F70" s="8"/>
    </row>
    <row r="71" spans="1:6" s="5" customFormat="1" ht="21.75" x14ac:dyDescent="0.5">
      <c r="A71" s="9" t="s">
        <v>25</v>
      </c>
      <c r="B71" s="7"/>
      <c r="C71" s="7"/>
      <c r="D71" s="7"/>
      <c r="E71" s="7"/>
      <c r="F71" s="8"/>
    </row>
    <row r="72" spans="1:6" s="5" customFormat="1" ht="21.75" x14ac:dyDescent="0.5">
      <c r="A72" s="9" t="s">
        <v>26</v>
      </c>
      <c r="B72" s="7"/>
      <c r="C72" s="7"/>
      <c r="D72" s="7"/>
      <c r="E72" s="7"/>
      <c r="F72" s="8"/>
    </row>
    <row r="73" spans="1:6" s="5" customFormat="1" ht="21.75" x14ac:dyDescent="0.5">
      <c r="A73" s="9"/>
      <c r="B73" s="7"/>
      <c r="C73" s="7"/>
      <c r="D73" s="7"/>
      <c r="E73" s="7"/>
      <c r="F73" s="8"/>
    </row>
    <row r="74" spans="1:6" s="5" customFormat="1" ht="31.9" customHeight="1" x14ac:dyDescent="0.5">
      <c r="A74" s="6" t="s">
        <v>27</v>
      </c>
      <c r="B74" s="7"/>
      <c r="C74" s="7"/>
      <c r="D74" s="7"/>
      <c r="E74" s="7"/>
      <c r="F74" s="8"/>
    </row>
    <row r="75" spans="1:6" s="5" customFormat="1" ht="21.75" x14ac:dyDescent="0.5">
      <c r="A75" s="9" t="s">
        <v>37</v>
      </c>
      <c r="B75" s="7"/>
      <c r="C75" s="7"/>
      <c r="D75" s="7"/>
      <c r="E75" s="7"/>
      <c r="F75" s="8"/>
    </row>
    <row r="76" spans="1:6" s="5" customFormat="1" ht="21.75" x14ac:dyDescent="0.5">
      <c r="A76" s="9" t="s">
        <v>38</v>
      </c>
      <c r="B76" s="7"/>
      <c r="C76" s="7"/>
      <c r="D76" s="7"/>
      <c r="E76" s="7"/>
      <c r="F76" s="8"/>
    </row>
    <row r="77" spans="1:6" s="5" customFormat="1" ht="21.75" x14ac:dyDescent="0.5">
      <c r="A77" s="10"/>
      <c r="B77" s="11"/>
      <c r="C77" s="11"/>
      <c r="D77" s="11"/>
      <c r="E77" s="11"/>
      <c r="F77" s="12"/>
    </row>
    <row r="78" spans="1:6" s="5" customFormat="1" ht="21.75" x14ac:dyDescent="0.5"/>
    <row r="79" spans="1:6" s="5" customFormat="1" ht="21.75" x14ac:dyDescent="0.5"/>
    <row r="80" spans="1:6" s="31" customFormat="1" ht="21.75" x14ac:dyDescent="0.5">
      <c r="A80" s="5"/>
      <c r="B80" s="5"/>
      <c r="C80" s="5"/>
      <c r="D80" s="5"/>
      <c r="E80" s="5"/>
      <c r="F80" s="5"/>
    </row>
    <row r="81" spans="1:6" s="5" customFormat="1" ht="21.75" x14ac:dyDescent="0.5"/>
    <row r="82" spans="1:6" s="5" customFormat="1" ht="21.75" x14ac:dyDescent="0.5"/>
    <row r="83" spans="1:6" s="5" customFormat="1" ht="21.75" x14ac:dyDescent="0.5"/>
    <row r="84" spans="1:6" s="5" customFormat="1" ht="21.75" x14ac:dyDescent="0.5"/>
    <row r="85" spans="1:6" s="5" customFormat="1" ht="21.75" x14ac:dyDescent="0.5"/>
    <row r="86" spans="1:6" s="5" customFormat="1" ht="21.75" x14ac:dyDescent="0.5"/>
    <row r="87" spans="1:6" s="7" customFormat="1" ht="35.65" customHeight="1" x14ac:dyDescent="0.5">
      <c r="A87" s="2" t="s">
        <v>43</v>
      </c>
      <c r="B87" s="3"/>
      <c r="C87" s="3"/>
      <c r="D87" s="3"/>
      <c r="E87" s="3"/>
      <c r="F87" s="4"/>
    </row>
    <row r="88" spans="1:6" s="7" customFormat="1" ht="37.5" customHeight="1" x14ac:dyDescent="0.5">
      <c r="A88" s="9"/>
      <c r="F88" s="8"/>
    </row>
    <row r="89" spans="1:6" s="7" customFormat="1" ht="21.75" x14ac:dyDescent="0.5">
      <c r="A89" s="13" t="s">
        <v>44</v>
      </c>
      <c r="F89" s="8"/>
    </row>
    <row r="90" spans="1:6" s="5" customFormat="1" ht="26.65" customHeight="1" x14ac:dyDescent="0.5">
      <c r="A90" s="13" t="s">
        <v>45</v>
      </c>
      <c r="B90" s="7"/>
      <c r="C90" s="7"/>
      <c r="D90" s="7"/>
      <c r="E90" s="7"/>
      <c r="F90" s="8"/>
    </row>
    <row r="91" spans="1:6" s="5" customFormat="1" ht="24.75" customHeight="1" x14ac:dyDescent="0.5">
      <c r="A91" s="13"/>
      <c r="B91" s="7"/>
      <c r="C91" s="7"/>
      <c r="D91" s="7"/>
      <c r="E91" s="7"/>
      <c r="F91" s="8"/>
    </row>
    <row r="92" spans="1:6" s="5" customFormat="1" ht="21.75" x14ac:dyDescent="0.5">
      <c r="A92" s="13" t="s">
        <v>46</v>
      </c>
      <c r="B92" s="7"/>
      <c r="C92" s="7"/>
      <c r="D92" s="7"/>
      <c r="E92" s="7"/>
      <c r="F92" s="8"/>
    </row>
    <row r="93" spans="1:6" s="5" customFormat="1" ht="21.75" x14ac:dyDescent="0.5">
      <c r="A93" s="13"/>
      <c r="B93" s="26" t="s">
        <v>47</v>
      </c>
      <c r="C93" s="7"/>
      <c r="D93" s="7"/>
      <c r="E93" s="7"/>
      <c r="F93" s="8"/>
    </row>
    <row r="94" spans="1:6" s="5" customFormat="1" ht="21.75" x14ac:dyDescent="0.5">
      <c r="A94" s="13"/>
      <c r="B94" s="7"/>
      <c r="C94" s="7"/>
      <c r="D94" s="7"/>
      <c r="E94" s="7"/>
      <c r="F94" s="8"/>
    </row>
    <row r="95" spans="1:6" s="5" customFormat="1" ht="30.4" customHeight="1" x14ac:dyDescent="0.5">
      <c r="A95" s="32" t="s">
        <v>48</v>
      </c>
      <c r="B95" s="33"/>
      <c r="C95" s="33"/>
      <c r="D95" s="34"/>
      <c r="E95" s="35"/>
      <c r="F95" s="36"/>
    </row>
    <row r="96" spans="1:6" s="5" customFormat="1" ht="44.65" customHeight="1" x14ac:dyDescent="0.5">
      <c r="A96" s="9"/>
      <c r="B96" s="7"/>
      <c r="C96" s="7"/>
      <c r="D96" s="7"/>
      <c r="E96" s="7"/>
      <c r="F96" s="8"/>
    </row>
    <row r="97" spans="1:6" s="5" customFormat="1" ht="21.75" x14ac:dyDescent="0.5">
      <c r="A97" s="13" t="s">
        <v>21</v>
      </c>
      <c r="B97" s="7"/>
      <c r="C97" s="7"/>
      <c r="D97" s="7"/>
      <c r="E97" s="7"/>
      <c r="F97" s="8"/>
    </row>
    <row r="98" spans="1:6" s="5" customFormat="1" ht="28.5" customHeight="1" x14ac:dyDescent="0.5">
      <c r="A98" s="9" t="s">
        <v>22</v>
      </c>
      <c r="B98" s="7"/>
      <c r="C98" s="7"/>
      <c r="D98" s="7"/>
      <c r="E98" s="7"/>
      <c r="F98" s="8"/>
    </row>
    <row r="99" spans="1:6" s="5" customFormat="1" ht="21.75" x14ac:dyDescent="0.5">
      <c r="A99" s="9" t="s">
        <v>23</v>
      </c>
      <c r="B99" s="7"/>
      <c r="C99" s="7"/>
      <c r="D99" s="7"/>
      <c r="E99" s="7"/>
      <c r="F99" s="8"/>
    </row>
    <row r="100" spans="1:6" s="5" customFormat="1" ht="21.75" x14ac:dyDescent="0.5">
      <c r="A100" s="9" t="s">
        <v>24</v>
      </c>
      <c r="B100" s="7"/>
      <c r="C100" s="7"/>
      <c r="D100" s="7"/>
      <c r="E100" s="7"/>
      <c r="F100" s="8"/>
    </row>
    <row r="101" spans="1:6" s="5" customFormat="1" ht="21.75" x14ac:dyDescent="0.5">
      <c r="A101" s="9" t="s">
        <v>25</v>
      </c>
      <c r="B101" s="7"/>
      <c r="C101" s="7"/>
      <c r="D101" s="7"/>
      <c r="E101" s="7"/>
      <c r="F101" s="8"/>
    </row>
    <row r="102" spans="1:6" s="5" customFormat="1" ht="21.75" x14ac:dyDescent="0.5">
      <c r="A102" s="9" t="s">
        <v>26</v>
      </c>
      <c r="B102" s="7"/>
      <c r="C102" s="7"/>
      <c r="D102" s="7"/>
      <c r="E102" s="7"/>
      <c r="F102" s="8"/>
    </row>
    <row r="103" spans="1:6" s="5" customFormat="1" ht="21.75" x14ac:dyDescent="0.5">
      <c r="A103" s="9"/>
      <c r="B103" s="7"/>
      <c r="C103" s="7"/>
      <c r="D103" s="7"/>
      <c r="E103" s="7"/>
      <c r="F103" s="8"/>
    </row>
    <row r="104" spans="1:6" s="5" customFormat="1" ht="28.5" customHeight="1" x14ac:dyDescent="0.5">
      <c r="A104" s="6" t="s">
        <v>27</v>
      </c>
      <c r="B104" s="7"/>
      <c r="C104" s="7"/>
      <c r="D104" s="7"/>
      <c r="E104" s="7"/>
      <c r="F104" s="8"/>
    </row>
    <row r="105" spans="1:6" s="5" customFormat="1" ht="24" customHeight="1" x14ac:dyDescent="0.5">
      <c r="A105" s="9" t="s">
        <v>37</v>
      </c>
      <c r="B105" s="7"/>
      <c r="C105" s="7"/>
      <c r="D105" s="7"/>
      <c r="E105" s="7"/>
      <c r="F105" s="8"/>
    </row>
    <row r="106" spans="1:6" s="5" customFormat="1" ht="21.75" x14ac:dyDescent="0.5">
      <c r="A106" s="9" t="s">
        <v>49</v>
      </c>
      <c r="B106" s="7"/>
      <c r="C106" s="7"/>
      <c r="D106" s="7"/>
      <c r="E106" s="7"/>
      <c r="F106" s="8"/>
    </row>
    <row r="107" spans="1:6" s="5" customFormat="1" ht="21.75" x14ac:dyDescent="0.5">
      <c r="A107" s="10"/>
      <c r="B107" s="11"/>
      <c r="C107" s="11"/>
      <c r="D107" s="11"/>
      <c r="E107" s="11"/>
      <c r="F107" s="12"/>
    </row>
    <row r="108" spans="1:6" s="5" customFormat="1" ht="21.75" x14ac:dyDescent="0.5">
      <c r="A108" s="7"/>
      <c r="B108" s="7"/>
      <c r="C108" s="7"/>
      <c r="D108" s="7"/>
      <c r="E108" s="7"/>
      <c r="F108" s="7"/>
    </row>
    <row r="109" spans="1:6" s="5" customFormat="1" ht="21.75" x14ac:dyDescent="0.5">
      <c r="A109" s="7"/>
      <c r="B109" s="7"/>
      <c r="C109" s="7"/>
      <c r="D109" s="7"/>
      <c r="E109" s="7"/>
      <c r="F109" s="7"/>
    </row>
    <row r="110" spans="1:6" s="5" customFormat="1" ht="21.75" x14ac:dyDescent="0.5">
      <c r="A110" s="7"/>
      <c r="B110" s="7"/>
      <c r="C110" s="7"/>
      <c r="D110" s="7"/>
      <c r="E110" s="7"/>
      <c r="F110" s="7"/>
    </row>
    <row r="111" spans="1:6" s="5" customFormat="1" ht="21.75" x14ac:dyDescent="0.5">
      <c r="A111" s="7"/>
      <c r="B111" s="7"/>
      <c r="C111" s="7"/>
      <c r="D111" s="7"/>
      <c r="E111" s="7"/>
      <c r="F111" s="7"/>
    </row>
    <row r="112" spans="1:6" s="5" customFormat="1" ht="21.75" x14ac:dyDescent="0.5">
      <c r="A112" s="7"/>
      <c r="B112" s="7"/>
      <c r="C112" s="7"/>
      <c r="D112" s="7"/>
      <c r="E112" s="7"/>
      <c r="F112" s="7"/>
    </row>
    <row r="113" spans="1:6" s="5" customFormat="1" ht="21.75" x14ac:dyDescent="0.5">
      <c r="A113" s="7"/>
      <c r="B113" s="7"/>
      <c r="C113" s="7"/>
      <c r="D113" s="7"/>
      <c r="E113" s="7"/>
      <c r="F113" s="7"/>
    </row>
    <row r="114" spans="1:6" s="5" customFormat="1" ht="21.75" x14ac:dyDescent="0.5">
      <c r="A114" s="7"/>
      <c r="B114" s="7"/>
      <c r="C114" s="7"/>
      <c r="D114" s="7"/>
      <c r="E114" s="7"/>
      <c r="F114" s="7"/>
    </row>
    <row r="115" spans="1:6" s="5" customFormat="1" ht="21.75" x14ac:dyDescent="0.5">
      <c r="A115" s="7"/>
      <c r="B115" s="7"/>
      <c r="C115" s="7"/>
      <c r="D115" s="7"/>
      <c r="E115" s="7"/>
      <c r="F115" s="7"/>
    </row>
    <row r="116" spans="1:6" s="5" customFormat="1" ht="21.75" x14ac:dyDescent="0.5">
      <c r="A116" s="7"/>
      <c r="B116" s="7"/>
      <c r="C116" s="7"/>
      <c r="D116" s="7"/>
      <c r="E116" s="7"/>
      <c r="F116" s="7"/>
    </row>
    <row r="117" spans="1:6" s="7" customFormat="1" ht="21.75" x14ac:dyDescent="0.5"/>
    <row r="118" spans="1:6" s="5" customFormat="1" ht="21.75" x14ac:dyDescent="0.5">
      <c r="A118" s="7"/>
      <c r="B118" s="7"/>
      <c r="C118" s="7"/>
      <c r="D118" s="7"/>
      <c r="E118" s="7"/>
      <c r="F118" s="7"/>
    </row>
    <row r="119" spans="1:6" s="5" customFormat="1" ht="21.75" x14ac:dyDescent="0.5">
      <c r="A119" s="2" t="s">
        <v>50</v>
      </c>
      <c r="B119" s="3"/>
      <c r="C119" s="3"/>
      <c r="D119" s="3"/>
      <c r="E119" s="3"/>
      <c r="F119" s="4"/>
    </row>
    <row r="120" spans="1:6" s="37" customFormat="1" ht="21.75" x14ac:dyDescent="0.5">
      <c r="A120" s="9"/>
      <c r="B120" s="7"/>
      <c r="C120" s="7"/>
      <c r="D120" s="7"/>
      <c r="E120" s="7"/>
      <c r="F120" s="8"/>
    </row>
    <row r="121" spans="1:6" s="37" customFormat="1" ht="36" customHeight="1" x14ac:dyDescent="0.5">
      <c r="A121" s="13" t="s">
        <v>51</v>
      </c>
      <c r="B121" s="7"/>
      <c r="C121" s="7"/>
      <c r="D121" s="7"/>
      <c r="E121" s="7"/>
      <c r="F121" s="8"/>
    </row>
    <row r="122" spans="1:6" s="37" customFormat="1" ht="21.75" x14ac:dyDescent="0.5">
      <c r="A122" s="13" t="s">
        <v>52</v>
      </c>
      <c r="B122" s="7"/>
      <c r="C122" s="7"/>
      <c r="D122" s="7"/>
      <c r="E122" s="7"/>
      <c r="F122" s="8"/>
    </row>
    <row r="123" spans="1:6" s="37" customFormat="1" ht="21.75" x14ac:dyDescent="0.5">
      <c r="A123" s="13" t="s">
        <v>53</v>
      </c>
      <c r="B123" s="7"/>
      <c r="C123" s="7"/>
      <c r="D123" s="7"/>
      <c r="E123" s="7"/>
      <c r="F123" s="8"/>
    </row>
    <row r="124" spans="1:6" s="37" customFormat="1" ht="21.75" x14ac:dyDescent="0.5">
      <c r="A124" s="13" t="s">
        <v>54</v>
      </c>
      <c r="B124" s="7"/>
      <c r="C124" s="7"/>
      <c r="D124" s="7"/>
      <c r="E124" s="7"/>
      <c r="F124" s="8"/>
    </row>
    <row r="125" spans="1:6" s="37" customFormat="1" ht="21.75" x14ac:dyDescent="0.5">
      <c r="A125" s="38" t="s">
        <v>55</v>
      </c>
      <c r="B125" s="39"/>
      <c r="C125" s="39"/>
      <c r="D125" s="39"/>
      <c r="E125" s="39"/>
      <c r="F125" s="40"/>
    </row>
    <row r="126" spans="1:6" s="5" customFormat="1" ht="28.5" customHeight="1" x14ac:dyDescent="0.5">
      <c r="A126" s="38" t="s">
        <v>56</v>
      </c>
      <c r="B126" s="7"/>
      <c r="C126" s="7"/>
      <c r="D126" s="7"/>
      <c r="E126" s="7"/>
      <c r="F126" s="8"/>
    </row>
    <row r="127" spans="1:6" s="5" customFormat="1" ht="21.75" x14ac:dyDescent="0.5">
      <c r="A127" s="38" t="s">
        <v>57</v>
      </c>
      <c r="B127" s="7"/>
      <c r="C127" s="7"/>
      <c r="D127" s="7"/>
      <c r="E127" s="7"/>
      <c r="F127" s="8"/>
    </row>
    <row r="128" spans="1:6" s="5" customFormat="1" ht="21.75" x14ac:dyDescent="0.5">
      <c r="A128" s="13" t="s">
        <v>58</v>
      </c>
      <c r="B128" s="7"/>
      <c r="C128" s="7"/>
      <c r="D128" s="7"/>
      <c r="E128" s="7"/>
      <c r="F128" s="8"/>
    </row>
    <row r="129" spans="1:6" s="31" customFormat="1" ht="21.75" x14ac:dyDescent="0.5">
      <c r="A129" s="38" t="s">
        <v>59</v>
      </c>
      <c r="B129" s="7"/>
      <c r="C129" s="7"/>
      <c r="D129" s="41" t="s">
        <v>60</v>
      </c>
      <c r="E129" s="42"/>
      <c r="F129" s="43"/>
    </row>
    <row r="130" spans="1:6" s="5" customFormat="1" ht="21.75" x14ac:dyDescent="0.5">
      <c r="A130" s="38"/>
      <c r="B130" s="39" t="s">
        <v>61</v>
      </c>
      <c r="C130" s="7"/>
      <c r="D130" s="44"/>
      <c r="E130" s="45">
        <v>12</v>
      </c>
      <c r="F130" s="46"/>
    </row>
    <row r="131" spans="1:6" s="5" customFormat="1" ht="21.75" x14ac:dyDescent="0.5">
      <c r="A131" s="38" t="s">
        <v>62</v>
      </c>
      <c r="B131" s="7"/>
      <c r="C131" s="7"/>
      <c r="D131" s="47" t="s">
        <v>63</v>
      </c>
      <c r="E131" s="48"/>
      <c r="F131" s="49"/>
    </row>
    <row r="132" spans="1:6" s="5" customFormat="1" ht="21.75" x14ac:dyDescent="0.5">
      <c r="A132" s="38"/>
      <c r="B132" s="39" t="s">
        <v>61</v>
      </c>
      <c r="C132" s="7"/>
      <c r="D132" s="7"/>
      <c r="E132" s="50"/>
      <c r="F132" s="8"/>
    </row>
    <row r="133" spans="1:6" s="5" customFormat="1" ht="28.5" customHeight="1" x14ac:dyDescent="0.5">
      <c r="A133" s="13"/>
      <c r="B133" s="7"/>
      <c r="C133" s="7"/>
      <c r="D133" s="7"/>
      <c r="E133" s="7"/>
      <c r="F133" s="8"/>
    </row>
    <row r="134" spans="1:6" s="5" customFormat="1" ht="25.5" customHeight="1" x14ac:dyDescent="0.5">
      <c r="A134" s="51" t="s">
        <v>64</v>
      </c>
      <c r="B134" s="52"/>
      <c r="C134" s="52"/>
      <c r="D134" s="53"/>
      <c r="E134" s="7"/>
      <c r="F134" s="8"/>
    </row>
    <row r="135" spans="1:6" s="5" customFormat="1" ht="27.75" customHeight="1" x14ac:dyDescent="0.5">
      <c r="A135" s="54" t="s">
        <v>65</v>
      </c>
      <c r="B135" s="55"/>
      <c r="C135" s="55"/>
      <c r="D135" s="56"/>
      <c r="E135" s="7"/>
      <c r="F135" s="8"/>
    </row>
    <row r="136" spans="1:6" s="5" customFormat="1" ht="29.25" customHeight="1" x14ac:dyDescent="0.5">
      <c r="A136" s="9"/>
      <c r="B136" s="7"/>
      <c r="C136" s="7"/>
      <c r="D136" s="7"/>
      <c r="E136" s="7"/>
      <c r="F136" s="8"/>
    </row>
    <row r="137" spans="1:6" s="5" customFormat="1" ht="30.75" customHeight="1" x14ac:dyDescent="0.5">
      <c r="A137" s="13" t="s">
        <v>21</v>
      </c>
      <c r="B137" s="7"/>
      <c r="C137" s="7"/>
      <c r="D137" s="7"/>
      <c r="E137" s="7"/>
      <c r="F137" s="8"/>
    </row>
    <row r="138" spans="1:6" s="5" customFormat="1" ht="21.75" x14ac:dyDescent="0.5">
      <c r="A138" s="9" t="s">
        <v>66</v>
      </c>
      <c r="B138" s="7"/>
      <c r="C138" s="7"/>
      <c r="D138" s="7"/>
      <c r="E138" s="7"/>
      <c r="F138" s="8"/>
    </row>
    <row r="139" spans="1:6" s="5" customFormat="1" ht="27.75" customHeight="1" x14ac:dyDescent="0.5">
      <c r="A139" s="9" t="s">
        <v>67</v>
      </c>
      <c r="B139" s="7"/>
      <c r="C139" s="7"/>
      <c r="D139" s="7"/>
      <c r="E139" s="7"/>
      <c r="F139" s="8"/>
    </row>
    <row r="140" spans="1:6" s="5" customFormat="1" ht="21.75" x14ac:dyDescent="0.5">
      <c r="A140" s="9" t="s">
        <v>68</v>
      </c>
      <c r="B140" s="7"/>
      <c r="C140" s="7"/>
      <c r="D140" s="7"/>
      <c r="E140" s="7"/>
      <c r="F140" s="8"/>
    </row>
    <row r="141" spans="1:6" s="5" customFormat="1" ht="21.75" x14ac:dyDescent="0.5">
      <c r="A141" s="9" t="s">
        <v>69</v>
      </c>
      <c r="B141" s="7"/>
      <c r="C141" s="7"/>
      <c r="D141" s="7"/>
      <c r="E141" s="7"/>
      <c r="F141" s="8"/>
    </row>
    <row r="142" spans="1:6" s="5" customFormat="1" ht="21.75" x14ac:dyDescent="0.5">
      <c r="A142" s="9" t="s">
        <v>70</v>
      </c>
      <c r="B142" s="7"/>
      <c r="C142" s="7"/>
      <c r="D142" s="7"/>
      <c r="E142" s="7"/>
      <c r="F142" s="8"/>
    </row>
    <row r="143" spans="1:6" s="5" customFormat="1" ht="21.75" x14ac:dyDescent="0.5">
      <c r="A143" s="9"/>
      <c r="B143" s="7"/>
      <c r="C143" s="7"/>
      <c r="D143" s="7"/>
      <c r="E143" s="7"/>
      <c r="F143" s="8"/>
    </row>
    <row r="144" spans="1:6" s="5" customFormat="1" ht="21.75" x14ac:dyDescent="0.5">
      <c r="A144" s="6" t="s">
        <v>27</v>
      </c>
      <c r="B144" s="7"/>
      <c r="C144" s="7"/>
      <c r="D144" s="7"/>
      <c r="E144" s="7"/>
      <c r="F144" s="8"/>
    </row>
    <row r="145" spans="1:6" s="5" customFormat="1" ht="21.75" x14ac:dyDescent="0.5">
      <c r="A145" s="9" t="s">
        <v>37</v>
      </c>
      <c r="B145" s="7"/>
      <c r="C145" s="7"/>
      <c r="D145" s="7"/>
      <c r="E145" s="7"/>
      <c r="F145" s="8"/>
    </row>
    <row r="146" spans="1:6" s="5" customFormat="1" ht="29.25" customHeight="1" x14ac:dyDescent="0.5">
      <c r="A146" s="9" t="s">
        <v>38</v>
      </c>
      <c r="B146" s="7"/>
      <c r="C146" s="7"/>
      <c r="D146" s="7"/>
      <c r="E146" s="7"/>
      <c r="F146" s="8"/>
    </row>
    <row r="147" spans="1:6" s="5" customFormat="1" ht="21.75" x14ac:dyDescent="0.5">
      <c r="A147" s="10"/>
      <c r="B147" s="11"/>
      <c r="C147" s="11"/>
      <c r="D147" s="11"/>
      <c r="E147" s="11"/>
      <c r="F147" s="12"/>
    </row>
    <row r="148" spans="1:6" s="5" customFormat="1" ht="21.75" x14ac:dyDescent="0.5">
      <c r="A148" s="7"/>
      <c r="B148" s="7"/>
      <c r="C148" s="7"/>
      <c r="D148" s="7"/>
      <c r="E148" s="7"/>
      <c r="F148" s="7"/>
    </row>
    <row r="149" spans="1:6" s="5" customFormat="1" ht="21.75" x14ac:dyDescent="0.5">
      <c r="A149" s="7"/>
      <c r="B149" s="7"/>
      <c r="C149" s="7"/>
      <c r="D149" s="7"/>
      <c r="E149" s="7"/>
      <c r="F149" s="7"/>
    </row>
    <row r="150" spans="1:6" s="5" customFormat="1" ht="21.75" x14ac:dyDescent="0.5">
      <c r="A150" s="7"/>
      <c r="B150" s="7"/>
      <c r="C150" s="7"/>
      <c r="D150" s="7"/>
      <c r="E150" s="7"/>
      <c r="F150" s="7"/>
    </row>
    <row r="151" spans="1:6" s="5" customFormat="1" ht="21.75" x14ac:dyDescent="0.5"/>
    <row r="152" spans="1:6" s="5" customFormat="1" ht="21.75" x14ac:dyDescent="0.5">
      <c r="A152" s="2" t="s">
        <v>71</v>
      </c>
      <c r="B152" s="3"/>
      <c r="C152" s="3"/>
      <c r="D152" s="3"/>
      <c r="E152" s="3"/>
      <c r="F152" s="4"/>
    </row>
    <row r="153" spans="1:6" s="5" customFormat="1" ht="21.75" x14ac:dyDescent="0.5">
      <c r="A153" s="38" t="s">
        <v>72</v>
      </c>
      <c r="B153" s="39"/>
      <c r="C153" s="39" t="s">
        <v>73</v>
      </c>
      <c r="D153" s="39"/>
      <c r="E153" s="39"/>
      <c r="F153" s="40"/>
    </row>
    <row r="154" spans="1:6" s="5" customFormat="1" ht="33" customHeight="1" x14ac:dyDescent="0.5">
      <c r="A154" s="38"/>
      <c r="B154" s="39"/>
      <c r="C154" s="39" t="s">
        <v>74</v>
      </c>
      <c r="D154" s="39"/>
      <c r="E154" s="39"/>
      <c r="F154" s="40"/>
    </row>
    <row r="155" spans="1:6" s="5" customFormat="1" ht="28.5" customHeight="1" x14ac:dyDescent="0.5">
      <c r="A155" s="38" t="s">
        <v>75</v>
      </c>
      <c r="B155" s="39"/>
      <c r="C155" s="39" t="s">
        <v>76</v>
      </c>
      <c r="D155" s="39"/>
      <c r="E155" s="39"/>
      <c r="F155" s="40"/>
    </row>
    <row r="156" spans="1:6" s="5" customFormat="1" ht="21.75" x14ac:dyDescent="0.5">
      <c r="A156" s="38"/>
      <c r="B156" s="39"/>
      <c r="C156" s="39" t="s">
        <v>77</v>
      </c>
      <c r="D156" s="39"/>
      <c r="E156" s="39"/>
      <c r="F156" s="40"/>
    </row>
    <row r="157" spans="1:6" s="5" customFormat="1" ht="21.75" x14ac:dyDescent="0.5">
      <c r="A157" s="38" t="s">
        <v>78</v>
      </c>
      <c r="B157" s="39"/>
      <c r="C157" s="39" t="s">
        <v>79</v>
      </c>
      <c r="D157" s="39"/>
      <c r="E157" s="39"/>
      <c r="F157" s="40"/>
    </row>
    <row r="158" spans="1:6" s="5" customFormat="1" ht="21.75" x14ac:dyDescent="0.5">
      <c r="A158" s="38"/>
      <c r="B158" s="39"/>
      <c r="C158" s="39" t="s">
        <v>80</v>
      </c>
      <c r="D158" s="39"/>
      <c r="E158" s="39"/>
      <c r="F158" s="40"/>
    </row>
    <row r="159" spans="1:6" s="5" customFormat="1" ht="21.75" x14ac:dyDescent="0.5">
      <c r="A159" s="13" t="s">
        <v>58</v>
      </c>
      <c r="B159" s="7"/>
      <c r="C159" s="7"/>
      <c r="D159" s="7"/>
      <c r="E159" s="7"/>
      <c r="F159" s="8"/>
    </row>
    <row r="160" spans="1:6" s="5" customFormat="1" ht="21.75" x14ac:dyDescent="0.5">
      <c r="A160" s="38" t="s">
        <v>81</v>
      </c>
      <c r="B160" s="7"/>
      <c r="C160" s="7"/>
      <c r="D160" s="7"/>
      <c r="E160" s="7"/>
      <c r="F160" s="8"/>
    </row>
    <row r="161" spans="1:6" s="5" customFormat="1" ht="21.75" x14ac:dyDescent="0.5">
      <c r="A161" s="38"/>
      <c r="B161" s="39" t="s">
        <v>82</v>
      </c>
      <c r="C161" s="7"/>
      <c r="D161" s="7"/>
      <c r="E161" s="50"/>
      <c r="F161" s="8"/>
    </row>
    <row r="162" spans="1:6" s="5" customFormat="1" ht="28.5" customHeight="1" x14ac:dyDescent="0.5">
      <c r="A162" s="57" t="s">
        <v>83</v>
      </c>
      <c r="B162" s="58"/>
      <c r="C162" s="59"/>
      <c r="D162" s="35"/>
      <c r="E162" s="35"/>
      <c r="F162" s="36"/>
    </row>
    <row r="163" spans="1:6" s="5" customFormat="1" ht="21.75" x14ac:dyDescent="0.5">
      <c r="A163" s="9"/>
      <c r="B163" s="7"/>
      <c r="C163" s="7"/>
      <c r="D163" s="7"/>
      <c r="E163" s="7"/>
      <c r="F163" s="8"/>
    </row>
    <row r="164" spans="1:6" s="5" customFormat="1" ht="32.25" customHeight="1" x14ac:dyDescent="0.5">
      <c r="A164" s="54" t="s">
        <v>84</v>
      </c>
      <c r="B164" s="55"/>
      <c r="C164" s="56"/>
      <c r="D164" s="7"/>
      <c r="E164" s="7"/>
      <c r="F164" s="8"/>
    </row>
    <row r="165" spans="1:6" s="5" customFormat="1" ht="21.75" x14ac:dyDescent="0.5">
      <c r="A165" s="9"/>
      <c r="B165" s="7"/>
      <c r="C165" s="7"/>
      <c r="D165" s="7"/>
      <c r="E165" s="7"/>
      <c r="F165" s="8"/>
    </row>
    <row r="166" spans="1:6" s="5" customFormat="1" ht="35.65" customHeight="1" x14ac:dyDescent="0.5">
      <c r="A166" s="13" t="s">
        <v>21</v>
      </c>
      <c r="B166" s="7"/>
      <c r="C166" s="7"/>
      <c r="D166" s="7"/>
      <c r="E166" s="7"/>
      <c r="F166" s="8"/>
    </row>
    <row r="167" spans="1:6" s="5" customFormat="1" ht="21.75" x14ac:dyDescent="0.5">
      <c r="A167" s="9" t="s">
        <v>85</v>
      </c>
      <c r="B167" s="7"/>
      <c r="C167" s="7"/>
      <c r="D167" s="7"/>
      <c r="E167" s="7"/>
      <c r="F167" s="8"/>
    </row>
    <row r="168" spans="1:6" s="5" customFormat="1" ht="28.5" customHeight="1" x14ac:dyDescent="0.5">
      <c r="A168" s="9" t="s">
        <v>86</v>
      </c>
      <c r="B168" s="7"/>
      <c r="C168" s="7"/>
      <c r="D168" s="7"/>
      <c r="E168" s="7"/>
      <c r="F168" s="8"/>
    </row>
    <row r="169" spans="1:6" s="5" customFormat="1" ht="21.75" x14ac:dyDescent="0.5">
      <c r="A169" s="9" t="s">
        <v>87</v>
      </c>
      <c r="B169" s="7"/>
      <c r="C169" s="7"/>
      <c r="D169" s="7"/>
      <c r="E169" s="7"/>
      <c r="F169" s="8"/>
    </row>
    <row r="170" spans="1:6" x14ac:dyDescent="0.55000000000000004">
      <c r="A170" s="9" t="s">
        <v>88</v>
      </c>
      <c r="B170" s="7"/>
      <c r="C170" s="7"/>
      <c r="D170" s="7"/>
      <c r="E170" s="7"/>
      <c r="F170" s="8"/>
    </row>
    <row r="171" spans="1:6" x14ac:dyDescent="0.55000000000000004">
      <c r="A171" s="9" t="s">
        <v>89</v>
      </c>
      <c r="B171" s="7"/>
      <c r="C171" s="7"/>
      <c r="D171" s="7"/>
      <c r="E171" s="7"/>
      <c r="F171" s="8"/>
    </row>
    <row r="172" spans="1:6" x14ac:dyDescent="0.55000000000000004">
      <c r="A172" s="9"/>
      <c r="B172" s="7"/>
      <c r="C172" s="7"/>
      <c r="D172" s="7"/>
      <c r="E172" s="7"/>
      <c r="F172" s="8"/>
    </row>
    <row r="173" spans="1:6" x14ac:dyDescent="0.55000000000000004">
      <c r="A173" s="60" t="s">
        <v>90</v>
      </c>
      <c r="B173" s="11"/>
      <c r="C173" s="11"/>
      <c r="D173" s="11"/>
      <c r="E173" s="11"/>
      <c r="F173" s="12"/>
    </row>
    <row r="174" spans="1:6" x14ac:dyDescent="0.55000000000000004">
      <c r="A174" s="5"/>
      <c r="B174" s="5"/>
      <c r="C174" s="5"/>
      <c r="D174" s="5"/>
      <c r="E174" s="5"/>
      <c r="F174" s="5"/>
    </row>
    <row r="175" spans="1:6" x14ac:dyDescent="0.55000000000000004">
      <c r="A175" s="5"/>
      <c r="B175" s="5"/>
      <c r="C175" s="5"/>
      <c r="D175" s="5"/>
      <c r="E175" s="5"/>
      <c r="F175" s="5"/>
    </row>
    <row r="176" spans="1:6" x14ac:dyDescent="0.55000000000000004">
      <c r="A176" s="5"/>
      <c r="B176" s="5"/>
      <c r="C176" s="5"/>
      <c r="D176" s="5"/>
      <c r="E176" s="5"/>
      <c r="F176" s="5"/>
    </row>
    <row r="177" spans="1:6" x14ac:dyDescent="0.55000000000000004">
      <c r="A177" s="5"/>
      <c r="B177" s="5"/>
      <c r="C177" s="5"/>
      <c r="D177" s="5"/>
      <c r="E177" s="5"/>
      <c r="F177" s="5"/>
    </row>
    <row r="178" spans="1:6" x14ac:dyDescent="0.55000000000000004">
      <c r="A178" s="5"/>
      <c r="B178" s="5"/>
      <c r="C178" s="5"/>
      <c r="D178" s="5"/>
      <c r="E178" s="5"/>
      <c r="F178" s="5"/>
    </row>
    <row r="179" spans="1:6" x14ac:dyDescent="0.55000000000000004">
      <c r="A179" s="5"/>
      <c r="B179" s="5"/>
      <c r="C179" s="5"/>
      <c r="D179" s="5"/>
      <c r="E179" s="5"/>
      <c r="F179" s="5"/>
    </row>
    <row r="180" spans="1:6" x14ac:dyDescent="0.55000000000000004">
      <c r="A180" s="5"/>
      <c r="B180" s="5"/>
      <c r="C180" s="5"/>
      <c r="D180" s="5"/>
      <c r="E180" s="5"/>
      <c r="F180" s="5"/>
    </row>
    <row r="181" spans="1:6" x14ac:dyDescent="0.55000000000000004">
      <c r="A181" s="5"/>
      <c r="B181" s="5"/>
      <c r="C181" s="5"/>
      <c r="D181" s="5"/>
      <c r="E181" s="5"/>
      <c r="F181" s="5"/>
    </row>
    <row r="182" spans="1:6" x14ac:dyDescent="0.55000000000000004">
      <c r="A182" s="5"/>
      <c r="B182" s="5"/>
      <c r="C182" s="5"/>
      <c r="D182" s="5"/>
      <c r="E182" s="5"/>
      <c r="F182" s="5"/>
    </row>
    <row r="183" spans="1:6" x14ac:dyDescent="0.55000000000000004">
      <c r="A183" s="5"/>
      <c r="B183" s="5"/>
      <c r="C183" s="5"/>
      <c r="D183" s="5"/>
      <c r="E183" s="5"/>
      <c r="F183" s="5"/>
    </row>
    <row r="184" spans="1:6" ht="31.9" customHeight="1" x14ac:dyDescent="0.55000000000000004">
      <c r="A184" s="2" t="s">
        <v>91</v>
      </c>
      <c r="B184" s="3"/>
      <c r="C184" s="3"/>
      <c r="D184" s="3"/>
      <c r="E184" s="3"/>
      <c r="F184" s="4"/>
    </row>
    <row r="185" spans="1:6" x14ac:dyDescent="0.55000000000000004">
      <c r="A185" s="13" t="s">
        <v>92</v>
      </c>
      <c r="B185" s="7"/>
      <c r="C185" s="7"/>
      <c r="D185" s="7"/>
      <c r="E185" s="7"/>
      <c r="F185" s="8"/>
    </row>
    <row r="186" spans="1:6" x14ac:dyDescent="0.55000000000000004">
      <c r="A186" s="13" t="s">
        <v>93</v>
      </c>
      <c r="B186" s="7"/>
      <c r="C186" s="7"/>
      <c r="D186" s="7"/>
      <c r="E186" s="7"/>
      <c r="F186" s="8"/>
    </row>
    <row r="187" spans="1:6" x14ac:dyDescent="0.55000000000000004">
      <c r="A187" s="13" t="s">
        <v>94</v>
      </c>
      <c r="B187" s="7"/>
      <c r="C187" s="7"/>
      <c r="D187" s="7"/>
      <c r="E187" s="7"/>
      <c r="F187" s="8"/>
    </row>
    <row r="188" spans="1:6" x14ac:dyDescent="0.55000000000000004">
      <c r="A188" s="13"/>
      <c r="B188" s="26" t="s">
        <v>47</v>
      </c>
      <c r="C188" s="7"/>
      <c r="D188" s="7"/>
      <c r="E188" s="7"/>
      <c r="F188" s="8"/>
    </row>
    <row r="189" spans="1:6" x14ac:dyDescent="0.55000000000000004">
      <c r="A189" s="9"/>
      <c r="B189" s="7"/>
      <c r="C189" s="7"/>
      <c r="D189" s="7"/>
      <c r="E189" s="7"/>
      <c r="F189" s="8"/>
    </row>
    <row r="190" spans="1:6" x14ac:dyDescent="0.55000000000000004">
      <c r="A190" s="51" t="s">
        <v>95</v>
      </c>
      <c r="B190" s="52"/>
      <c r="C190" s="53"/>
      <c r="D190" s="7"/>
      <c r="E190" s="7"/>
      <c r="F190" s="8"/>
    </row>
    <row r="191" spans="1:6" x14ac:dyDescent="0.55000000000000004">
      <c r="A191" s="61"/>
      <c r="B191" s="62">
        <v>12</v>
      </c>
      <c r="C191" s="63"/>
      <c r="D191" s="7"/>
      <c r="E191" s="7"/>
      <c r="F191" s="8"/>
    </row>
    <row r="192" spans="1:6" x14ac:dyDescent="0.55000000000000004">
      <c r="A192" s="9"/>
      <c r="B192" s="7"/>
      <c r="C192" s="7"/>
      <c r="D192" s="7"/>
      <c r="E192" s="7"/>
      <c r="F192" s="8"/>
    </row>
    <row r="193" spans="1:6" x14ac:dyDescent="0.55000000000000004">
      <c r="A193" s="54" t="s">
        <v>84</v>
      </c>
      <c r="B193" s="55"/>
      <c r="C193" s="56"/>
      <c r="D193" s="7"/>
      <c r="E193" s="7"/>
      <c r="F193" s="8"/>
    </row>
    <row r="194" spans="1:6" x14ac:dyDescent="0.55000000000000004">
      <c r="A194" s="9"/>
      <c r="B194" s="7"/>
      <c r="C194" s="7"/>
      <c r="D194" s="7"/>
      <c r="E194" s="7"/>
      <c r="F194" s="8"/>
    </row>
    <row r="195" spans="1:6" x14ac:dyDescent="0.55000000000000004">
      <c r="A195" s="13" t="s">
        <v>21</v>
      </c>
      <c r="B195" s="7"/>
      <c r="C195" s="7"/>
      <c r="D195" s="7"/>
      <c r="E195" s="7"/>
      <c r="F195" s="8"/>
    </row>
    <row r="196" spans="1:6" x14ac:dyDescent="0.55000000000000004">
      <c r="A196" s="9" t="s">
        <v>96</v>
      </c>
      <c r="B196" s="7"/>
      <c r="C196" s="7"/>
      <c r="D196" s="7"/>
      <c r="E196" s="7"/>
      <c r="F196" s="8"/>
    </row>
    <row r="197" spans="1:6" x14ac:dyDescent="0.55000000000000004">
      <c r="A197" s="9" t="s">
        <v>97</v>
      </c>
      <c r="B197" s="7"/>
      <c r="C197" s="7"/>
      <c r="D197" s="7"/>
      <c r="E197" s="7"/>
      <c r="F197" s="8"/>
    </row>
    <row r="198" spans="1:6" x14ac:dyDescent="0.55000000000000004">
      <c r="A198" s="9" t="s">
        <v>98</v>
      </c>
      <c r="B198" s="7"/>
      <c r="C198" s="7"/>
      <c r="D198" s="7"/>
      <c r="E198" s="7"/>
      <c r="F198" s="8"/>
    </row>
    <row r="199" spans="1:6" x14ac:dyDescent="0.55000000000000004">
      <c r="A199" s="9" t="s">
        <v>99</v>
      </c>
      <c r="B199" s="7"/>
      <c r="C199" s="7"/>
      <c r="D199" s="7"/>
      <c r="E199" s="7"/>
      <c r="F199" s="8"/>
    </row>
    <row r="200" spans="1:6" x14ac:dyDescent="0.55000000000000004">
      <c r="A200" s="9" t="s">
        <v>100</v>
      </c>
      <c r="B200" s="7"/>
      <c r="C200" s="7"/>
      <c r="D200" s="7"/>
      <c r="E200" s="7"/>
      <c r="F200" s="8"/>
    </row>
    <row r="201" spans="1:6" x14ac:dyDescent="0.55000000000000004">
      <c r="A201" s="9"/>
      <c r="B201" s="7"/>
      <c r="C201" s="7"/>
      <c r="D201" s="7"/>
      <c r="E201" s="7"/>
      <c r="F201" s="8"/>
    </row>
    <row r="202" spans="1:6" x14ac:dyDescent="0.55000000000000004">
      <c r="A202" s="13" t="s">
        <v>101</v>
      </c>
      <c r="B202" s="7" t="s">
        <v>102</v>
      </c>
      <c r="C202" s="7"/>
      <c r="D202" s="7"/>
      <c r="E202" s="7"/>
      <c r="F202" s="8"/>
    </row>
    <row r="203" spans="1:6" x14ac:dyDescent="0.55000000000000004">
      <c r="A203" s="9"/>
      <c r="B203" s="7"/>
      <c r="C203" s="7"/>
      <c r="D203" s="64"/>
      <c r="E203" s="64"/>
      <c r="F203" s="65"/>
    </row>
    <row r="204" spans="1:6" x14ac:dyDescent="0.55000000000000004">
      <c r="A204" s="10"/>
      <c r="B204" s="11"/>
      <c r="C204" s="11"/>
      <c r="D204" s="66"/>
      <c r="E204" s="66"/>
      <c r="F204" s="67"/>
    </row>
    <row r="205" spans="1:6" x14ac:dyDescent="0.55000000000000004">
      <c r="F205" s="68" t="s">
        <v>103</v>
      </c>
    </row>
    <row r="206" spans="1:6" x14ac:dyDescent="0.55000000000000004">
      <c r="F206" s="69"/>
    </row>
    <row r="209" spans="5:5" x14ac:dyDescent="0.55000000000000004">
      <c r="E209" s="1" t="s">
        <v>104</v>
      </c>
    </row>
  </sheetData>
  <mergeCells count="1">
    <mergeCell ref="A1:F1"/>
  </mergeCells>
  <pageMargins left="0.70866141732283472" right="0.15748031496062992" top="0.78740157480314965" bottom="0.59055118110236227" header="0.11811023622047245" footer="0.11811023622047245"/>
  <pageSetup paperSize="9" orientation="portrait" r:id="rId1"/>
  <headerFooter alignWithMargins="0">
    <oddHeader>&amp;Cหน้าที่ &amp;P&amp;R&amp;A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BF144"/>
  <sheetViews>
    <sheetView view="pageBreakPreview" topLeftCell="C1" zoomScale="85" zoomScaleNormal="80" zoomScaleSheetLayoutView="85" workbookViewId="0">
      <selection activeCell="C137" sqref="C137"/>
    </sheetView>
  </sheetViews>
  <sheetFormatPr defaultColWidth="9.140625" defaultRowHeight="21" x14ac:dyDescent="0.35"/>
  <cols>
    <col min="1" max="1" width="5.5703125" style="80" customWidth="1"/>
    <col min="2" max="2" width="10.42578125" style="80" customWidth="1"/>
    <col min="3" max="4" width="30.140625" style="80" customWidth="1"/>
    <col min="5" max="6" width="4.85546875" style="80" bestFit="1" customWidth="1"/>
    <col min="7" max="7" width="5.28515625" style="80" bestFit="1" customWidth="1"/>
    <col min="8" max="9" width="4.5703125" style="80" bestFit="1" customWidth="1"/>
    <col min="10" max="10" width="4.140625" style="82" customWidth="1"/>
    <col min="11" max="14" width="4.140625" style="80" customWidth="1"/>
    <col min="15" max="55" width="4.140625" style="82" customWidth="1"/>
    <col min="56" max="56" width="6.28515625" style="80" customWidth="1"/>
    <col min="57" max="57" width="6.85546875" style="84" customWidth="1"/>
    <col min="58" max="16384" width="9.140625" style="84"/>
  </cols>
  <sheetData>
    <row r="1" spans="1:57" x14ac:dyDescent="0.35">
      <c r="BD1" s="83"/>
    </row>
    <row r="2" spans="1:57" s="104" customFormat="1" ht="27.75" customHeight="1" x14ac:dyDescent="0.5">
      <c r="A2" s="390" t="s">
        <v>361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</row>
    <row r="3" spans="1:57" s="104" customFormat="1" ht="27.75" customHeight="1" x14ac:dyDescent="0.5">
      <c r="A3" s="390" t="str">
        <f>ปริมาณงาน!V4</f>
        <v>สำนักงานเขตพื้นที่การศึกษา.............................เขต..........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</row>
    <row r="4" spans="1:57" s="104" customFormat="1" ht="27.75" customHeight="1" x14ac:dyDescent="0.5">
      <c r="A4" s="390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</row>
    <row r="5" spans="1:57" s="104" customFormat="1" ht="9" customHeight="1" x14ac:dyDescent="0.5">
      <c r="A5" s="213"/>
      <c r="B5" s="270"/>
      <c r="C5" s="213"/>
      <c r="D5" s="288"/>
      <c r="E5" s="288"/>
      <c r="F5" s="288"/>
      <c r="G5" s="288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325"/>
      <c r="AY5" s="325"/>
      <c r="AZ5" s="213"/>
      <c r="BA5" s="213"/>
      <c r="BB5" s="261"/>
      <c r="BC5" s="213"/>
      <c r="BD5" s="213"/>
    </row>
    <row r="6" spans="1:57" ht="14.25" customHeight="1" x14ac:dyDescent="0.35"/>
    <row r="7" spans="1:57" s="105" customFormat="1" ht="28.5" customHeight="1" x14ac:dyDescent="0.5">
      <c r="A7" s="419" t="s">
        <v>133</v>
      </c>
      <c r="B7" s="409" t="s">
        <v>374</v>
      </c>
      <c r="C7" s="419" t="s">
        <v>134</v>
      </c>
      <c r="D7" s="404" t="s">
        <v>332</v>
      </c>
      <c r="E7" s="446" t="s">
        <v>192</v>
      </c>
      <c r="F7" s="446"/>
      <c r="G7" s="442" t="s">
        <v>384</v>
      </c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116"/>
    </row>
    <row r="8" spans="1:57" s="105" customFormat="1" ht="21.4" customHeight="1" x14ac:dyDescent="0.5">
      <c r="A8" s="420"/>
      <c r="B8" s="410"/>
      <c r="C8" s="420"/>
      <c r="D8" s="413"/>
      <c r="E8" s="447" t="s">
        <v>236</v>
      </c>
      <c r="F8" s="447" t="s">
        <v>237</v>
      </c>
      <c r="G8" s="414" t="s">
        <v>113</v>
      </c>
      <c r="H8" s="414" t="s">
        <v>193</v>
      </c>
      <c r="I8" s="415" t="s">
        <v>194</v>
      </c>
      <c r="J8" s="415" t="s">
        <v>195</v>
      </c>
      <c r="K8" s="415" t="s">
        <v>196</v>
      </c>
      <c r="L8" s="414" t="s">
        <v>197</v>
      </c>
      <c r="M8" s="414" t="s">
        <v>198</v>
      </c>
      <c r="N8" s="414" t="s">
        <v>199</v>
      </c>
      <c r="O8" s="415" t="s">
        <v>200</v>
      </c>
      <c r="P8" s="415" t="s">
        <v>201</v>
      </c>
      <c r="Q8" s="415" t="s">
        <v>202</v>
      </c>
      <c r="R8" s="415" t="s">
        <v>203</v>
      </c>
      <c r="S8" s="415" t="s">
        <v>204</v>
      </c>
      <c r="T8" s="415" t="s">
        <v>205</v>
      </c>
      <c r="U8" s="415" t="s">
        <v>206</v>
      </c>
      <c r="V8" s="415" t="s">
        <v>207</v>
      </c>
      <c r="W8" s="415" t="s">
        <v>208</v>
      </c>
      <c r="X8" s="415" t="s">
        <v>209</v>
      </c>
      <c r="Y8" s="418" t="s">
        <v>210</v>
      </c>
      <c r="Z8" s="415" t="s">
        <v>211</v>
      </c>
      <c r="AA8" s="415" t="s">
        <v>212</v>
      </c>
      <c r="AB8" s="415" t="s">
        <v>213</v>
      </c>
      <c r="AC8" s="414" t="s">
        <v>214</v>
      </c>
      <c r="AD8" s="414" t="s">
        <v>215</v>
      </c>
      <c r="AE8" s="414" t="s">
        <v>216</v>
      </c>
      <c r="AF8" s="414" t="s">
        <v>217</v>
      </c>
      <c r="AG8" s="414" t="s">
        <v>218</v>
      </c>
      <c r="AH8" s="414" t="s">
        <v>219</v>
      </c>
      <c r="AI8" s="414" t="s">
        <v>220</v>
      </c>
      <c r="AJ8" s="414" t="s">
        <v>221</v>
      </c>
      <c r="AK8" s="414" t="s">
        <v>222</v>
      </c>
      <c r="AL8" s="414" t="s">
        <v>223</v>
      </c>
      <c r="AM8" s="414" t="s">
        <v>224</v>
      </c>
      <c r="AN8" s="414" t="s">
        <v>225</v>
      </c>
      <c r="AO8" s="414" t="s">
        <v>226</v>
      </c>
      <c r="AP8" s="414" t="s">
        <v>227</v>
      </c>
      <c r="AQ8" s="414" t="s">
        <v>228</v>
      </c>
      <c r="AR8" s="414" t="s">
        <v>229</v>
      </c>
      <c r="AS8" s="414" t="s">
        <v>230</v>
      </c>
      <c r="AT8" s="414" t="s">
        <v>231</v>
      </c>
      <c r="AU8" s="414" t="s">
        <v>232</v>
      </c>
      <c r="AV8" s="443" t="s">
        <v>233</v>
      </c>
      <c r="AW8" s="430" t="s">
        <v>331</v>
      </c>
      <c r="AX8" s="427" t="s">
        <v>377</v>
      </c>
      <c r="AY8" s="427" t="s">
        <v>378</v>
      </c>
      <c r="AZ8" s="427" t="s">
        <v>379</v>
      </c>
      <c r="BA8" s="426" t="s">
        <v>235</v>
      </c>
    </row>
    <row r="9" spans="1:57" s="105" customFormat="1" ht="21.4" customHeight="1" x14ac:dyDescent="0.5">
      <c r="A9" s="420"/>
      <c r="B9" s="410"/>
      <c r="C9" s="420"/>
      <c r="D9" s="413"/>
      <c r="E9" s="448"/>
      <c r="F9" s="448"/>
      <c r="G9" s="414"/>
      <c r="H9" s="414"/>
      <c r="I9" s="415"/>
      <c r="J9" s="415"/>
      <c r="K9" s="415"/>
      <c r="L9" s="414"/>
      <c r="M9" s="414"/>
      <c r="N9" s="414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8"/>
      <c r="Z9" s="415"/>
      <c r="AA9" s="415"/>
      <c r="AB9" s="415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25"/>
      <c r="AN9" s="414"/>
      <c r="AO9" s="425"/>
      <c r="AP9" s="414"/>
      <c r="AQ9" s="414"/>
      <c r="AR9" s="414"/>
      <c r="AS9" s="414"/>
      <c r="AT9" s="414"/>
      <c r="AU9" s="414"/>
      <c r="AV9" s="444"/>
      <c r="AW9" s="430"/>
      <c r="AX9" s="428"/>
      <c r="AY9" s="428"/>
      <c r="AZ9" s="428"/>
      <c r="BA9" s="426"/>
    </row>
    <row r="10" spans="1:57" s="105" customFormat="1" x14ac:dyDescent="0.5">
      <c r="A10" s="420"/>
      <c r="B10" s="410"/>
      <c r="C10" s="420"/>
      <c r="D10" s="413"/>
      <c r="E10" s="448"/>
      <c r="F10" s="448"/>
      <c r="G10" s="414"/>
      <c r="H10" s="414"/>
      <c r="I10" s="415"/>
      <c r="J10" s="415"/>
      <c r="K10" s="415"/>
      <c r="L10" s="414"/>
      <c r="M10" s="414"/>
      <c r="N10" s="414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8"/>
      <c r="Z10" s="415"/>
      <c r="AA10" s="415"/>
      <c r="AB10" s="415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25"/>
      <c r="AN10" s="414"/>
      <c r="AO10" s="425"/>
      <c r="AP10" s="414"/>
      <c r="AQ10" s="414"/>
      <c r="AR10" s="414"/>
      <c r="AS10" s="414"/>
      <c r="AT10" s="414"/>
      <c r="AU10" s="414"/>
      <c r="AV10" s="444"/>
      <c r="AW10" s="430"/>
      <c r="AX10" s="428"/>
      <c r="AY10" s="428"/>
      <c r="AZ10" s="428"/>
      <c r="BA10" s="426"/>
    </row>
    <row r="11" spans="1:57" s="105" customFormat="1" x14ac:dyDescent="0.5">
      <c r="A11" s="420"/>
      <c r="B11" s="410"/>
      <c r="C11" s="420"/>
      <c r="D11" s="413"/>
      <c r="E11" s="448"/>
      <c r="F11" s="448"/>
      <c r="G11" s="414"/>
      <c r="H11" s="414"/>
      <c r="I11" s="415"/>
      <c r="J11" s="415"/>
      <c r="K11" s="415"/>
      <c r="L11" s="414"/>
      <c r="M11" s="414"/>
      <c r="N11" s="414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8"/>
      <c r="Z11" s="415"/>
      <c r="AA11" s="415"/>
      <c r="AB11" s="415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25"/>
      <c r="AN11" s="414"/>
      <c r="AO11" s="425"/>
      <c r="AP11" s="414"/>
      <c r="AQ11" s="414"/>
      <c r="AR11" s="414"/>
      <c r="AS11" s="414"/>
      <c r="AT11" s="414"/>
      <c r="AU11" s="414"/>
      <c r="AV11" s="444"/>
      <c r="AW11" s="430"/>
      <c r="AX11" s="428"/>
      <c r="AY11" s="428"/>
      <c r="AZ11" s="428"/>
      <c r="BA11" s="426"/>
    </row>
    <row r="12" spans="1:57" s="105" customFormat="1" x14ac:dyDescent="0.5">
      <c r="A12" s="420"/>
      <c r="B12" s="411"/>
      <c r="C12" s="420"/>
      <c r="D12" s="405"/>
      <c r="E12" s="448"/>
      <c r="F12" s="448"/>
      <c r="G12" s="414"/>
      <c r="H12" s="414"/>
      <c r="I12" s="415"/>
      <c r="J12" s="415"/>
      <c r="K12" s="415"/>
      <c r="L12" s="414"/>
      <c r="M12" s="414"/>
      <c r="N12" s="414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8"/>
      <c r="Z12" s="415"/>
      <c r="AA12" s="415"/>
      <c r="AB12" s="415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25"/>
      <c r="AN12" s="414"/>
      <c r="AO12" s="425"/>
      <c r="AP12" s="414"/>
      <c r="AQ12" s="414"/>
      <c r="AR12" s="414"/>
      <c r="AS12" s="414"/>
      <c r="AT12" s="414"/>
      <c r="AU12" s="414"/>
      <c r="AV12" s="445"/>
      <c r="AW12" s="430"/>
      <c r="AX12" s="429"/>
      <c r="AY12" s="429"/>
      <c r="AZ12" s="429"/>
      <c r="BA12" s="426"/>
    </row>
    <row r="13" spans="1:57" x14ac:dyDescent="0.35">
      <c r="A13" s="87">
        <v>1</v>
      </c>
      <c r="B13" s="87"/>
      <c r="C13" s="88"/>
      <c r="D13" s="88"/>
      <c r="E13" s="88"/>
      <c r="F13" s="88"/>
      <c r="G13" s="90"/>
      <c r="H13" s="89"/>
      <c r="I13" s="89"/>
      <c r="J13" s="89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187"/>
      <c r="AW13" s="187"/>
      <c r="AX13" s="187"/>
      <c r="AY13" s="187"/>
      <c r="AZ13" s="187"/>
      <c r="BA13" s="179">
        <f>SUM(E13:AZ13)</f>
        <v>0</v>
      </c>
      <c r="BB13" s="84"/>
      <c r="BC13" s="91">
        <f>SUM(E13:AZ13)</f>
        <v>0</v>
      </c>
      <c r="BD13" s="84">
        <f>IF(ปริมาณงาน!BJ10&gt;=0,BA13,BA13-ABS(ปริมาณงาน!BJ10))</f>
        <v>0</v>
      </c>
      <c r="BE13" s="84" t="str">
        <f>IF(BD13=0,"ถูกต้อง","ไม่ถูกต้อง")</f>
        <v>ถูกต้อง</v>
      </c>
    </row>
    <row r="14" spans="1:57" x14ac:dyDescent="0.35">
      <c r="A14" s="92">
        <v>2</v>
      </c>
      <c r="B14" s="92"/>
      <c r="C14" s="93"/>
      <c r="D14" s="93"/>
      <c r="E14" s="93"/>
      <c r="F14" s="93"/>
      <c r="G14" s="95"/>
      <c r="H14" s="94"/>
      <c r="I14" s="94"/>
      <c r="J14" s="94"/>
      <c r="K14" s="9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188"/>
      <c r="AW14" s="188"/>
      <c r="AX14" s="188"/>
      <c r="AY14" s="188"/>
      <c r="AZ14" s="188"/>
      <c r="BA14" s="179">
        <f t="shared" ref="BA14:BA77" si="0">SUM(E14:AZ14)</f>
        <v>0</v>
      </c>
      <c r="BB14" s="84"/>
      <c r="BC14" s="91">
        <f t="shared" ref="BC14:BC77" si="1">SUM(E14:AZ14)</f>
        <v>0</v>
      </c>
      <c r="BD14" s="84">
        <f>IF(ปริมาณงาน!BJ11&gt;=0,BA14,BA14-ABS(ปริมาณงาน!BJ11))</f>
        <v>0</v>
      </c>
      <c r="BE14" s="84" t="str">
        <f t="shared" ref="BE14:BE77" si="2">IF(BD14=0,"ถูกต้อง","ไม่ถูกต้อง")</f>
        <v>ถูกต้อง</v>
      </c>
    </row>
    <row r="15" spans="1:57" x14ac:dyDescent="0.35">
      <c r="A15" s="92">
        <v>3</v>
      </c>
      <c r="B15" s="92"/>
      <c r="C15" s="93"/>
      <c r="D15" s="93"/>
      <c r="E15" s="93"/>
      <c r="F15" s="93"/>
      <c r="G15" s="95"/>
      <c r="H15" s="94"/>
      <c r="I15" s="94"/>
      <c r="J15" s="94"/>
      <c r="K15" s="94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188"/>
      <c r="AW15" s="188"/>
      <c r="AX15" s="188"/>
      <c r="AY15" s="188"/>
      <c r="AZ15" s="188"/>
      <c r="BA15" s="179">
        <f t="shared" si="0"/>
        <v>0</v>
      </c>
      <c r="BB15" s="84"/>
      <c r="BC15" s="91">
        <f t="shared" si="1"/>
        <v>0</v>
      </c>
      <c r="BD15" s="84">
        <f>IF(ปริมาณงาน!BJ12&gt;=0,BA15,BA15-ABS(ปริมาณงาน!BJ12))</f>
        <v>0</v>
      </c>
      <c r="BE15" s="84" t="str">
        <f t="shared" si="2"/>
        <v>ถูกต้อง</v>
      </c>
    </row>
    <row r="16" spans="1:57" hidden="1" x14ac:dyDescent="0.35">
      <c r="A16" s="92">
        <v>4</v>
      </c>
      <c r="B16" s="92"/>
      <c r="C16" s="93"/>
      <c r="D16" s="93"/>
      <c r="E16" s="93"/>
      <c r="F16" s="93"/>
      <c r="G16" s="95"/>
      <c r="H16" s="94"/>
      <c r="I16" s="94"/>
      <c r="J16" s="94"/>
      <c r="K16" s="94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188"/>
      <c r="AW16" s="188"/>
      <c r="AX16" s="188"/>
      <c r="AY16" s="188"/>
      <c r="AZ16" s="188"/>
      <c r="BA16" s="179">
        <f t="shared" si="0"/>
        <v>0</v>
      </c>
      <c r="BB16" s="84"/>
      <c r="BC16" s="91">
        <f t="shared" si="1"/>
        <v>0</v>
      </c>
      <c r="BD16" s="84">
        <f>IF(ปริมาณงาน!BJ13&gt;=0,BA16,BA16-ABS(ปริมาณงาน!BJ13))</f>
        <v>0</v>
      </c>
      <c r="BE16" s="84" t="str">
        <f t="shared" si="2"/>
        <v>ถูกต้อง</v>
      </c>
    </row>
    <row r="17" spans="1:57" hidden="1" x14ac:dyDescent="0.35">
      <c r="A17" s="92">
        <v>5</v>
      </c>
      <c r="B17" s="92"/>
      <c r="C17" s="93"/>
      <c r="D17" s="93"/>
      <c r="E17" s="93"/>
      <c r="F17" s="93"/>
      <c r="G17" s="95"/>
      <c r="H17" s="94"/>
      <c r="I17" s="94"/>
      <c r="J17" s="94"/>
      <c r="K17" s="9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188"/>
      <c r="AW17" s="188"/>
      <c r="AX17" s="188"/>
      <c r="AY17" s="188"/>
      <c r="AZ17" s="188"/>
      <c r="BA17" s="179">
        <f t="shared" si="0"/>
        <v>0</v>
      </c>
      <c r="BB17" s="84"/>
      <c r="BC17" s="91">
        <f t="shared" si="1"/>
        <v>0</v>
      </c>
      <c r="BD17" s="84">
        <f>IF(ปริมาณงาน!BJ14&gt;=0,BA17,BA17-ABS(ปริมาณงาน!BJ14))</f>
        <v>0</v>
      </c>
      <c r="BE17" s="84" t="str">
        <f t="shared" si="2"/>
        <v>ถูกต้อง</v>
      </c>
    </row>
    <row r="18" spans="1:57" hidden="1" x14ac:dyDescent="0.35">
      <c r="A18" s="92">
        <v>6</v>
      </c>
      <c r="B18" s="92"/>
      <c r="C18" s="93"/>
      <c r="D18" s="93"/>
      <c r="E18" s="93"/>
      <c r="F18" s="93"/>
      <c r="G18" s="95"/>
      <c r="H18" s="94"/>
      <c r="I18" s="94"/>
      <c r="J18" s="94"/>
      <c r="K18" s="94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188"/>
      <c r="AW18" s="188"/>
      <c r="AX18" s="188"/>
      <c r="AY18" s="188"/>
      <c r="AZ18" s="188"/>
      <c r="BA18" s="179">
        <f t="shared" si="0"/>
        <v>0</v>
      </c>
      <c r="BB18" s="84"/>
      <c r="BC18" s="91">
        <f t="shared" si="1"/>
        <v>0</v>
      </c>
      <c r="BD18" s="84">
        <f>IF(ปริมาณงาน!BJ15&gt;=0,BA18,BA18-ABS(ปริมาณงาน!BJ15))</f>
        <v>0</v>
      </c>
      <c r="BE18" s="84" t="str">
        <f t="shared" si="2"/>
        <v>ถูกต้อง</v>
      </c>
    </row>
    <row r="19" spans="1:57" hidden="1" x14ac:dyDescent="0.35">
      <c r="A19" s="92">
        <v>7</v>
      </c>
      <c r="B19" s="92"/>
      <c r="C19" s="93"/>
      <c r="D19" s="93"/>
      <c r="E19" s="93"/>
      <c r="F19" s="93"/>
      <c r="G19" s="95"/>
      <c r="H19" s="94"/>
      <c r="I19" s="94"/>
      <c r="J19" s="94"/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188"/>
      <c r="AW19" s="188"/>
      <c r="AX19" s="188"/>
      <c r="AY19" s="188"/>
      <c r="AZ19" s="188"/>
      <c r="BA19" s="179">
        <f t="shared" si="0"/>
        <v>0</v>
      </c>
      <c r="BB19" s="84"/>
      <c r="BC19" s="91">
        <f t="shared" si="1"/>
        <v>0</v>
      </c>
      <c r="BD19" s="84">
        <f>IF(ปริมาณงาน!BJ16&gt;=0,BA19,BA19-ABS(ปริมาณงาน!BJ16))</f>
        <v>0</v>
      </c>
      <c r="BE19" s="84" t="str">
        <f t="shared" si="2"/>
        <v>ถูกต้อง</v>
      </c>
    </row>
    <row r="20" spans="1:57" hidden="1" x14ac:dyDescent="0.35">
      <c r="A20" s="92">
        <v>8</v>
      </c>
      <c r="B20" s="92"/>
      <c r="C20" s="93"/>
      <c r="D20" s="93"/>
      <c r="E20" s="93"/>
      <c r="F20" s="93"/>
      <c r="G20" s="95"/>
      <c r="H20" s="94"/>
      <c r="I20" s="94"/>
      <c r="J20" s="94"/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188"/>
      <c r="AW20" s="188"/>
      <c r="AX20" s="188"/>
      <c r="AY20" s="188"/>
      <c r="AZ20" s="188"/>
      <c r="BA20" s="179">
        <f t="shared" si="0"/>
        <v>0</v>
      </c>
      <c r="BB20" s="84"/>
      <c r="BC20" s="91">
        <f t="shared" si="1"/>
        <v>0</v>
      </c>
      <c r="BD20" s="84">
        <f>IF(ปริมาณงาน!BJ17&gt;=0,BA20,BA20-ABS(ปริมาณงาน!BJ17))</f>
        <v>0</v>
      </c>
      <c r="BE20" s="84" t="str">
        <f t="shared" si="2"/>
        <v>ถูกต้อง</v>
      </c>
    </row>
    <row r="21" spans="1:57" hidden="1" x14ac:dyDescent="0.35">
      <c r="A21" s="92">
        <v>9</v>
      </c>
      <c r="B21" s="92"/>
      <c r="C21" s="93"/>
      <c r="D21" s="93"/>
      <c r="E21" s="93"/>
      <c r="F21" s="93"/>
      <c r="G21" s="95"/>
      <c r="H21" s="94"/>
      <c r="I21" s="94"/>
      <c r="J21" s="94"/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188"/>
      <c r="AW21" s="188"/>
      <c r="AX21" s="188"/>
      <c r="AY21" s="188"/>
      <c r="AZ21" s="188"/>
      <c r="BA21" s="179">
        <f t="shared" si="0"/>
        <v>0</v>
      </c>
      <c r="BB21" s="84"/>
      <c r="BC21" s="91">
        <f t="shared" si="1"/>
        <v>0</v>
      </c>
      <c r="BD21" s="84">
        <f>IF(ปริมาณงาน!BJ18&gt;=0,BA21,BA21-ABS(ปริมาณงาน!BJ18))</f>
        <v>0</v>
      </c>
      <c r="BE21" s="84" t="str">
        <f t="shared" si="2"/>
        <v>ถูกต้อง</v>
      </c>
    </row>
    <row r="22" spans="1:57" hidden="1" x14ac:dyDescent="0.35">
      <c r="A22" s="92">
        <v>10</v>
      </c>
      <c r="B22" s="92"/>
      <c r="C22" s="93"/>
      <c r="D22" s="93"/>
      <c r="E22" s="93"/>
      <c r="F22" s="93"/>
      <c r="G22" s="95"/>
      <c r="H22" s="94"/>
      <c r="I22" s="94"/>
      <c r="J22" s="94"/>
      <c r="K22" s="94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188"/>
      <c r="AW22" s="188"/>
      <c r="AX22" s="188"/>
      <c r="AY22" s="188"/>
      <c r="AZ22" s="188"/>
      <c r="BA22" s="179">
        <f t="shared" si="0"/>
        <v>0</v>
      </c>
      <c r="BB22" s="84"/>
      <c r="BC22" s="91">
        <f t="shared" si="1"/>
        <v>0</v>
      </c>
      <c r="BD22" s="84">
        <f>IF(ปริมาณงาน!BJ19&gt;=0,BA22,BA22-ABS(ปริมาณงาน!BJ19))</f>
        <v>0</v>
      </c>
      <c r="BE22" s="84" t="str">
        <f t="shared" si="2"/>
        <v>ถูกต้อง</v>
      </c>
    </row>
    <row r="23" spans="1:57" hidden="1" x14ac:dyDescent="0.35">
      <c r="A23" s="92">
        <v>11</v>
      </c>
      <c r="B23" s="92"/>
      <c r="C23" s="93"/>
      <c r="D23" s="93"/>
      <c r="E23" s="93"/>
      <c r="F23" s="93"/>
      <c r="G23" s="95"/>
      <c r="H23" s="94"/>
      <c r="I23" s="94"/>
      <c r="J23" s="94"/>
      <c r="K23" s="94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188"/>
      <c r="AW23" s="188"/>
      <c r="AX23" s="188"/>
      <c r="AY23" s="188"/>
      <c r="AZ23" s="188"/>
      <c r="BA23" s="179">
        <f t="shared" si="0"/>
        <v>0</v>
      </c>
      <c r="BB23" s="84"/>
      <c r="BC23" s="91">
        <f t="shared" si="1"/>
        <v>0</v>
      </c>
      <c r="BD23" s="84">
        <f>IF(ปริมาณงาน!BJ20&gt;=0,BA23,BA23-ABS(ปริมาณงาน!BJ20))</f>
        <v>0</v>
      </c>
      <c r="BE23" s="84" t="str">
        <f t="shared" si="2"/>
        <v>ถูกต้อง</v>
      </c>
    </row>
    <row r="24" spans="1:57" hidden="1" x14ac:dyDescent="0.35">
      <c r="A24" s="92">
        <v>12</v>
      </c>
      <c r="B24" s="92"/>
      <c r="C24" s="93"/>
      <c r="D24" s="93"/>
      <c r="E24" s="93"/>
      <c r="F24" s="93"/>
      <c r="G24" s="95"/>
      <c r="H24" s="94"/>
      <c r="I24" s="94"/>
      <c r="J24" s="94"/>
      <c r="K24" s="94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188"/>
      <c r="AW24" s="188"/>
      <c r="AX24" s="188"/>
      <c r="AY24" s="188"/>
      <c r="AZ24" s="188"/>
      <c r="BA24" s="179">
        <f t="shared" si="0"/>
        <v>0</v>
      </c>
      <c r="BB24" s="84"/>
      <c r="BC24" s="91">
        <f t="shared" si="1"/>
        <v>0</v>
      </c>
      <c r="BD24" s="84">
        <f>IF(ปริมาณงาน!BJ21&gt;=0,BA24,BA24-ABS(ปริมาณงาน!BJ21))</f>
        <v>0</v>
      </c>
      <c r="BE24" s="84" t="str">
        <f t="shared" si="2"/>
        <v>ถูกต้อง</v>
      </c>
    </row>
    <row r="25" spans="1:57" hidden="1" x14ac:dyDescent="0.35">
      <c r="A25" s="92">
        <v>13</v>
      </c>
      <c r="B25" s="92"/>
      <c r="C25" s="93"/>
      <c r="D25" s="93"/>
      <c r="E25" s="93"/>
      <c r="F25" s="93"/>
      <c r="G25" s="95"/>
      <c r="H25" s="94"/>
      <c r="I25" s="94"/>
      <c r="J25" s="94"/>
      <c r="K25" s="94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188"/>
      <c r="AW25" s="188"/>
      <c r="AX25" s="188"/>
      <c r="AY25" s="188"/>
      <c r="AZ25" s="188"/>
      <c r="BA25" s="179">
        <f t="shared" si="0"/>
        <v>0</v>
      </c>
      <c r="BB25" s="84"/>
      <c r="BC25" s="91">
        <f t="shared" si="1"/>
        <v>0</v>
      </c>
      <c r="BD25" s="84">
        <f>IF(ปริมาณงาน!BJ22&gt;=0,BA25,BA25-ABS(ปริมาณงาน!BJ22))</f>
        <v>0</v>
      </c>
      <c r="BE25" s="84" t="str">
        <f t="shared" si="2"/>
        <v>ถูกต้อง</v>
      </c>
    </row>
    <row r="26" spans="1:57" hidden="1" x14ac:dyDescent="0.35">
      <c r="A26" s="92">
        <v>14</v>
      </c>
      <c r="B26" s="92"/>
      <c r="C26" s="93"/>
      <c r="D26" s="93"/>
      <c r="E26" s="93"/>
      <c r="F26" s="93"/>
      <c r="G26" s="95"/>
      <c r="H26" s="94"/>
      <c r="I26" s="94"/>
      <c r="J26" s="94"/>
      <c r="K26" s="94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188"/>
      <c r="AW26" s="188"/>
      <c r="AX26" s="188"/>
      <c r="AY26" s="188"/>
      <c r="AZ26" s="188"/>
      <c r="BA26" s="179">
        <f t="shared" si="0"/>
        <v>0</v>
      </c>
      <c r="BB26" s="84"/>
      <c r="BC26" s="91">
        <f t="shared" si="1"/>
        <v>0</v>
      </c>
      <c r="BD26" s="84">
        <f>IF(ปริมาณงาน!BJ23&gt;=0,BA26,BA26-ABS(ปริมาณงาน!BJ23))</f>
        <v>0</v>
      </c>
      <c r="BE26" s="84" t="str">
        <f t="shared" si="2"/>
        <v>ถูกต้อง</v>
      </c>
    </row>
    <row r="27" spans="1:57" hidden="1" x14ac:dyDescent="0.35">
      <c r="A27" s="92">
        <v>15</v>
      </c>
      <c r="B27" s="92"/>
      <c r="C27" s="93"/>
      <c r="D27" s="93"/>
      <c r="E27" s="93"/>
      <c r="F27" s="93"/>
      <c r="G27" s="95"/>
      <c r="H27" s="94"/>
      <c r="I27" s="94"/>
      <c r="J27" s="94"/>
      <c r="K27" s="94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188"/>
      <c r="AW27" s="188"/>
      <c r="AX27" s="188"/>
      <c r="AY27" s="188"/>
      <c r="AZ27" s="188"/>
      <c r="BA27" s="179">
        <f t="shared" si="0"/>
        <v>0</v>
      </c>
      <c r="BB27" s="84"/>
      <c r="BC27" s="91">
        <f t="shared" si="1"/>
        <v>0</v>
      </c>
      <c r="BD27" s="84">
        <f>IF(ปริมาณงาน!BJ24&gt;=0,BA27,BA27-ABS(ปริมาณงาน!BJ24))</f>
        <v>0</v>
      </c>
      <c r="BE27" s="84" t="str">
        <f t="shared" si="2"/>
        <v>ถูกต้อง</v>
      </c>
    </row>
    <row r="28" spans="1:57" hidden="1" x14ac:dyDescent="0.35">
      <c r="A28" s="92">
        <v>16</v>
      </c>
      <c r="B28" s="92"/>
      <c r="C28" s="93"/>
      <c r="D28" s="93"/>
      <c r="E28" s="93"/>
      <c r="F28" s="93"/>
      <c r="G28" s="95"/>
      <c r="H28" s="94"/>
      <c r="I28" s="94"/>
      <c r="J28" s="94"/>
      <c r="K28" s="94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188"/>
      <c r="AW28" s="188"/>
      <c r="AX28" s="188"/>
      <c r="AY28" s="188"/>
      <c r="AZ28" s="188"/>
      <c r="BA28" s="179">
        <f t="shared" si="0"/>
        <v>0</v>
      </c>
      <c r="BB28" s="84"/>
      <c r="BC28" s="91">
        <f t="shared" si="1"/>
        <v>0</v>
      </c>
      <c r="BD28" s="84">
        <f>IF(ปริมาณงาน!BJ25&gt;=0,BA28,BA28-ABS(ปริมาณงาน!BJ25))</f>
        <v>0</v>
      </c>
      <c r="BE28" s="84" t="str">
        <f t="shared" si="2"/>
        <v>ถูกต้อง</v>
      </c>
    </row>
    <row r="29" spans="1:57" hidden="1" x14ac:dyDescent="0.35">
      <c r="A29" s="92">
        <v>17</v>
      </c>
      <c r="B29" s="92"/>
      <c r="C29" s="93"/>
      <c r="D29" s="93"/>
      <c r="E29" s="93"/>
      <c r="F29" s="93"/>
      <c r="G29" s="95"/>
      <c r="H29" s="94"/>
      <c r="I29" s="94"/>
      <c r="J29" s="94"/>
      <c r="K29" s="94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88"/>
      <c r="AW29" s="188"/>
      <c r="AX29" s="188"/>
      <c r="AY29" s="188"/>
      <c r="AZ29" s="188"/>
      <c r="BA29" s="179">
        <f t="shared" si="0"/>
        <v>0</v>
      </c>
      <c r="BB29" s="84"/>
      <c r="BC29" s="91">
        <f t="shared" si="1"/>
        <v>0</v>
      </c>
      <c r="BD29" s="84">
        <f>IF(ปริมาณงาน!BJ26&gt;=0,BA29,BA29-ABS(ปริมาณงาน!BJ26))</f>
        <v>0</v>
      </c>
      <c r="BE29" s="84" t="str">
        <f t="shared" si="2"/>
        <v>ถูกต้อง</v>
      </c>
    </row>
    <row r="30" spans="1:57" hidden="1" x14ac:dyDescent="0.35">
      <c r="A30" s="92">
        <v>18</v>
      </c>
      <c r="B30" s="92"/>
      <c r="C30" s="93"/>
      <c r="D30" s="93"/>
      <c r="E30" s="93"/>
      <c r="F30" s="93"/>
      <c r="G30" s="95"/>
      <c r="H30" s="94"/>
      <c r="I30" s="94"/>
      <c r="J30" s="94"/>
      <c r="K30" s="94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88"/>
      <c r="AW30" s="188"/>
      <c r="AX30" s="188"/>
      <c r="AY30" s="188"/>
      <c r="AZ30" s="188"/>
      <c r="BA30" s="179">
        <f t="shared" si="0"/>
        <v>0</v>
      </c>
      <c r="BB30" s="84"/>
      <c r="BC30" s="91">
        <f t="shared" si="1"/>
        <v>0</v>
      </c>
      <c r="BD30" s="84">
        <f>IF(ปริมาณงาน!BJ27&gt;=0,BA30,BA30-ABS(ปริมาณงาน!BJ27))</f>
        <v>0</v>
      </c>
      <c r="BE30" s="84" t="str">
        <f t="shared" si="2"/>
        <v>ถูกต้อง</v>
      </c>
    </row>
    <row r="31" spans="1:57" hidden="1" x14ac:dyDescent="0.35">
      <c r="A31" s="92">
        <v>19</v>
      </c>
      <c r="B31" s="92"/>
      <c r="C31" s="93"/>
      <c r="D31" s="93"/>
      <c r="E31" s="93"/>
      <c r="F31" s="93"/>
      <c r="G31" s="95"/>
      <c r="H31" s="94"/>
      <c r="I31" s="94"/>
      <c r="J31" s="94"/>
      <c r="K31" s="94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188"/>
      <c r="AW31" s="188"/>
      <c r="AX31" s="188"/>
      <c r="AY31" s="188"/>
      <c r="AZ31" s="188"/>
      <c r="BA31" s="179">
        <f t="shared" si="0"/>
        <v>0</v>
      </c>
      <c r="BB31" s="84"/>
      <c r="BC31" s="91">
        <f t="shared" si="1"/>
        <v>0</v>
      </c>
      <c r="BD31" s="84">
        <f>IF(ปริมาณงาน!BJ28&gt;=0,BA31,BA31-ABS(ปริมาณงาน!BJ28))</f>
        <v>0</v>
      </c>
      <c r="BE31" s="84" t="str">
        <f t="shared" si="2"/>
        <v>ถูกต้อง</v>
      </c>
    </row>
    <row r="32" spans="1:57" hidden="1" x14ac:dyDescent="0.35">
      <c r="A32" s="92">
        <v>20</v>
      </c>
      <c r="B32" s="92"/>
      <c r="C32" s="93"/>
      <c r="D32" s="93"/>
      <c r="E32" s="93"/>
      <c r="F32" s="93"/>
      <c r="G32" s="95"/>
      <c r="H32" s="94"/>
      <c r="I32" s="94"/>
      <c r="J32" s="94"/>
      <c r="K32" s="94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188"/>
      <c r="AW32" s="188"/>
      <c r="AX32" s="188"/>
      <c r="AY32" s="188"/>
      <c r="AZ32" s="188"/>
      <c r="BA32" s="179">
        <f t="shared" si="0"/>
        <v>0</v>
      </c>
      <c r="BB32" s="84"/>
      <c r="BC32" s="91">
        <f t="shared" si="1"/>
        <v>0</v>
      </c>
      <c r="BD32" s="84">
        <f>IF(ปริมาณงาน!BJ29&gt;=0,BA32,BA32-ABS(ปริมาณงาน!BJ29))</f>
        <v>0</v>
      </c>
      <c r="BE32" s="84" t="str">
        <f t="shared" si="2"/>
        <v>ถูกต้อง</v>
      </c>
    </row>
    <row r="33" spans="1:57" hidden="1" x14ac:dyDescent="0.35">
      <c r="A33" s="92">
        <v>21</v>
      </c>
      <c r="B33" s="92"/>
      <c r="C33" s="93"/>
      <c r="D33" s="93"/>
      <c r="E33" s="93"/>
      <c r="F33" s="93"/>
      <c r="G33" s="95"/>
      <c r="H33" s="94"/>
      <c r="I33" s="94"/>
      <c r="J33" s="94"/>
      <c r="K33" s="94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188"/>
      <c r="AW33" s="188"/>
      <c r="AX33" s="188"/>
      <c r="AY33" s="188"/>
      <c r="AZ33" s="188"/>
      <c r="BA33" s="179">
        <f t="shared" si="0"/>
        <v>0</v>
      </c>
      <c r="BB33" s="84"/>
      <c r="BC33" s="91">
        <f t="shared" si="1"/>
        <v>0</v>
      </c>
      <c r="BD33" s="84">
        <f>IF(ปริมาณงาน!BJ30&gt;=0,BA33,BA33-ABS(ปริมาณงาน!BJ30))</f>
        <v>0</v>
      </c>
      <c r="BE33" s="84" t="str">
        <f t="shared" si="2"/>
        <v>ถูกต้อง</v>
      </c>
    </row>
    <row r="34" spans="1:57" hidden="1" x14ac:dyDescent="0.35">
      <c r="A34" s="92">
        <v>22</v>
      </c>
      <c r="B34" s="92"/>
      <c r="C34" s="93"/>
      <c r="D34" s="93"/>
      <c r="E34" s="93"/>
      <c r="F34" s="93"/>
      <c r="G34" s="95"/>
      <c r="H34" s="94"/>
      <c r="I34" s="94"/>
      <c r="J34" s="94"/>
      <c r="K34" s="94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188"/>
      <c r="AW34" s="188"/>
      <c r="AX34" s="188"/>
      <c r="AY34" s="188"/>
      <c r="AZ34" s="188"/>
      <c r="BA34" s="179">
        <f t="shared" si="0"/>
        <v>0</v>
      </c>
      <c r="BB34" s="84"/>
      <c r="BC34" s="91">
        <f t="shared" si="1"/>
        <v>0</v>
      </c>
      <c r="BD34" s="84">
        <f>IF(ปริมาณงาน!BJ31&gt;=0,BA34,BA34-ABS(ปริมาณงาน!BJ31))</f>
        <v>0</v>
      </c>
      <c r="BE34" s="84" t="str">
        <f t="shared" si="2"/>
        <v>ถูกต้อง</v>
      </c>
    </row>
    <row r="35" spans="1:57" hidden="1" x14ac:dyDescent="0.35">
      <c r="A35" s="92">
        <v>23</v>
      </c>
      <c r="B35" s="92"/>
      <c r="C35" s="93"/>
      <c r="D35" s="93"/>
      <c r="E35" s="93"/>
      <c r="F35" s="93"/>
      <c r="G35" s="95"/>
      <c r="H35" s="94"/>
      <c r="I35" s="94"/>
      <c r="J35" s="94"/>
      <c r="K35" s="94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188"/>
      <c r="AW35" s="188"/>
      <c r="AX35" s="188"/>
      <c r="AY35" s="188"/>
      <c r="AZ35" s="188"/>
      <c r="BA35" s="179">
        <f t="shared" si="0"/>
        <v>0</v>
      </c>
      <c r="BB35" s="84"/>
      <c r="BC35" s="91">
        <f t="shared" si="1"/>
        <v>0</v>
      </c>
      <c r="BD35" s="84">
        <f>IF(ปริมาณงาน!BJ32&gt;=0,BA35,BA35-ABS(ปริมาณงาน!BJ32))</f>
        <v>0</v>
      </c>
      <c r="BE35" s="84" t="str">
        <f t="shared" si="2"/>
        <v>ถูกต้อง</v>
      </c>
    </row>
    <row r="36" spans="1:57" hidden="1" x14ac:dyDescent="0.35">
      <c r="A36" s="92">
        <v>24</v>
      </c>
      <c r="B36" s="92"/>
      <c r="C36" s="93"/>
      <c r="D36" s="93"/>
      <c r="E36" s="93"/>
      <c r="F36" s="93"/>
      <c r="G36" s="95"/>
      <c r="H36" s="94"/>
      <c r="I36" s="94"/>
      <c r="J36" s="94"/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188"/>
      <c r="AW36" s="188"/>
      <c r="AX36" s="188"/>
      <c r="AY36" s="188"/>
      <c r="AZ36" s="188"/>
      <c r="BA36" s="179">
        <f t="shared" si="0"/>
        <v>0</v>
      </c>
      <c r="BB36" s="84"/>
      <c r="BC36" s="91">
        <f t="shared" si="1"/>
        <v>0</v>
      </c>
      <c r="BD36" s="84">
        <f>IF(ปริมาณงาน!BJ33&gt;=0,BA36,BA36-ABS(ปริมาณงาน!BJ33))</f>
        <v>0</v>
      </c>
      <c r="BE36" s="84" t="str">
        <f t="shared" si="2"/>
        <v>ถูกต้อง</v>
      </c>
    </row>
    <row r="37" spans="1:57" hidden="1" x14ac:dyDescent="0.35">
      <c r="A37" s="92">
        <v>25</v>
      </c>
      <c r="B37" s="92"/>
      <c r="C37" s="93"/>
      <c r="D37" s="93"/>
      <c r="E37" s="93"/>
      <c r="F37" s="93"/>
      <c r="G37" s="95"/>
      <c r="H37" s="94"/>
      <c r="I37" s="94"/>
      <c r="J37" s="94"/>
      <c r="K37" s="94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188"/>
      <c r="AW37" s="188"/>
      <c r="AX37" s="188"/>
      <c r="AY37" s="188"/>
      <c r="AZ37" s="188"/>
      <c r="BA37" s="179">
        <f t="shared" si="0"/>
        <v>0</v>
      </c>
      <c r="BB37" s="84"/>
      <c r="BC37" s="91">
        <f t="shared" si="1"/>
        <v>0</v>
      </c>
      <c r="BD37" s="84">
        <f>IF(ปริมาณงาน!BJ34&gt;=0,BA37,BA37-ABS(ปริมาณงาน!BJ34))</f>
        <v>0</v>
      </c>
      <c r="BE37" s="84" t="str">
        <f t="shared" si="2"/>
        <v>ถูกต้อง</v>
      </c>
    </row>
    <row r="38" spans="1:57" hidden="1" x14ac:dyDescent="0.35">
      <c r="A38" s="92">
        <v>26</v>
      </c>
      <c r="B38" s="92"/>
      <c r="C38" s="93"/>
      <c r="D38" s="93"/>
      <c r="E38" s="93"/>
      <c r="F38" s="93"/>
      <c r="G38" s="95"/>
      <c r="H38" s="94"/>
      <c r="I38" s="94"/>
      <c r="J38" s="94"/>
      <c r="K38" s="94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188"/>
      <c r="AW38" s="188"/>
      <c r="AX38" s="188"/>
      <c r="AY38" s="188"/>
      <c r="AZ38" s="188"/>
      <c r="BA38" s="179">
        <f t="shared" si="0"/>
        <v>0</v>
      </c>
      <c r="BB38" s="84"/>
      <c r="BC38" s="91">
        <f t="shared" si="1"/>
        <v>0</v>
      </c>
      <c r="BD38" s="84">
        <f>IF(ปริมาณงาน!BJ35&gt;=0,BA38,BA38-ABS(ปริมาณงาน!BJ35))</f>
        <v>0</v>
      </c>
      <c r="BE38" s="84" t="str">
        <f t="shared" si="2"/>
        <v>ถูกต้อง</v>
      </c>
    </row>
    <row r="39" spans="1:57" hidden="1" x14ac:dyDescent="0.35">
      <c r="A39" s="92">
        <v>27</v>
      </c>
      <c r="B39" s="92"/>
      <c r="C39" s="93"/>
      <c r="D39" s="93"/>
      <c r="E39" s="93"/>
      <c r="F39" s="93"/>
      <c r="G39" s="95"/>
      <c r="H39" s="94"/>
      <c r="I39" s="94"/>
      <c r="J39" s="94"/>
      <c r="K39" s="94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188"/>
      <c r="AW39" s="188"/>
      <c r="AX39" s="188"/>
      <c r="AY39" s="188"/>
      <c r="AZ39" s="188"/>
      <c r="BA39" s="179">
        <f t="shared" si="0"/>
        <v>0</v>
      </c>
      <c r="BB39" s="84"/>
      <c r="BC39" s="91">
        <f t="shared" si="1"/>
        <v>0</v>
      </c>
      <c r="BD39" s="84">
        <f>IF(ปริมาณงาน!BJ36&gt;=0,BA39,BA39-ABS(ปริมาณงาน!BJ36))</f>
        <v>0</v>
      </c>
      <c r="BE39" s="84" t="str">
        <f t="shared" si="2"/>
        <v>ถูกต้อง</v>
      </c>
    </row>
    <row r="40" spans="1:57" hidden="1" x14ac:dyDescent="0.35">
      <c r="A40" s="92">
        <v>28</v>
      </c>
      <c r="B40" s="92"/>
      <c r="C40" s="93"/>
      <c r="D40" s="93"/>
      <c r="E40" s="93"/>
      <c r="F40" s="93"/>
      <c r="G40" s="95"/>
      <c r="H40" s="94"/>
      <c r="I40" s="94"/>
      <c r="J40" s="94"/>
      <c r="K40" s="94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188"/>
      <c r="AW40" s="188"/>
      <c r="AX40" s="188"/>
      <c r="AY40" s="188"/>
      <c r="AZ40" s="188"/>
      <c r="BA40" s="179">
        <f t="shared" si="0"/>
        <v>0</v>
      </c>
      <c r="BB40" s="84"/>
      <c r="BC40" s="91">
        <f t="shared" si="1"/>
        <v>0</v>
      </c>
      <c r="BD40" s="84">
        <f>IF(ปริมาณงาน!BJ37&gt;=0,BA40,BA40-ABS(ปริมาณงาน!BJ37))</f>
        <v>0</v>
      </c>
      <c r="BE40" s="84" t="str">
        <f t="shared" si="2"/>
        <v>ถูกต้อง</v>
      </c>
    </row>
    <row r="41" spans="1:57" hidden="1" x14ac:dyDescent="0.35">
      <c r="A41" s="92">
        <v>29</v>
      </c>
      <c r="B41" s="92"/>
      <c r="C41" s="93"/>
      <c r="D41" s="93"/>
      <c r="E41" s="93"/>
      <c r="F41" s="93"/>
      <c r="G41" s="95"/>
      <c r="H41" s="94"/>
      <c r="I41" s="94"/>
      <c r="J41" s="94"/>
      <c r="K41" s="94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188"/>
      <c r="AW41" s="188"/>
      <c r="AX41" s="188"/>
      <c r="AY41" s="188"/>
      <c r="AZ41" s="188"/>
      <c r="BA41" s="179">
        <f t="shared" si="0"/>
        <v>0</v>
      </c>
      <c r="BB41" s="84"/>
      <c r="BC41" s="91">
        <f t="shared" si="1"/>
        <v>0</v>
      </c>
      <c r="BD41" s="84">
        <f>IF(ปริมาณงาน!BJ38&gt;=0,BA41,BA41-ABS(ปริมาณงาน!BJ38))</f>
        <v>0</v>
      </c>
      <c r="BE41" s="84" t="str">
        <f t="shared" si="2"/>
        <v>ถูกต้อง</v>
      </c>
    </row>
    <row r="42" spans="1:57" hidden="1" x14ac:dyDescent="0.35">
      <c r="A42" s="92">
        <v>30</v>
      </c>
      <c r="B42" s="92"/>
      <c r="C42" s="93"/>
      <c r="D42" s="93"/>
      <c r="E42" s="93"/>
      <c r="F42" s="93"/>
      <c r="G42" s="95"/>
      <c r="H42" s="94"/>
      <c r="I42" s="94"/>
      <c r="J42" s="94"/>
      <c r="K42" s="94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188"/>
      <c r="AW42" s="188"/>
      <c r="AX42" s="188"/>
      <c r="AY42" s="188"/>
      <c r="AZ42" s="188"/>
      <c r="BA42" s="179">
        <f t="shared" si="0"/>
        <v>0</v>
      </c>
      <c r="BB42" s="84"/>
      <c r="BC42" s="91">
        <f t="shared" si="1"/>
        <v>0</v>
      </c>
      <c r="BD42" s="84">
        <f>IF(ปริมาณงาน!BJ39&gt;=0,BA42,BA42-ABS(ปริมาณงาน!BJ39))</f>
        <v>0</v>
      </c>
      <c r="BE42" s="84" t="str">
        <f t="shared" si="2"/>
        <v>ถูกต้อง</v>
      </c>
    </row>
    <row r="43" spans="1:57" hidden="1" x14ac:dyDescent="0.35">
      <c r="A43" s="92">
        <v>31</v>
      </c>
      <c r="B43" s="92"/>
      <c r="C43" s="93"/>
      <c r="D43" s="93"/>
      <c r="E43" s="93"/>
      <c r="F43" s="93"/>
      <c r="G43" s="95"/>
      <c r="H43" s="94"/>
      <c r="I43" s="94"/>
      <c r="J43" s="94"/>
      <c r="K43" s="94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188"/>
      <c r="AW43" s="188"/>
      <c r="AX43" s="188"/>
      <c r="AY43" s="188"/>
      <c r="AZ43" s="188"/>
      <c r="BA43" s="179">
        <f t="shared" si="0"/>
        <v>0</v>
      </c>
      <c r="BB43" s="84"/>
      <c r="BC43" s="91">
        <f t="shared" si="1"/>
        <v>0</v>
      </c>
      <c r="BD43" s="84">
        <f>IF(ปริมาณงาน!BJ40&gt;=0,BA43,BA43-ABS(ปริมาณงาน!BJ40))</f>
        <v>0</v>
      </c>
      <c r="BE43" s="84" t="str">
        <f t="shared" si="2"/>
        <v>ถูกต้อง</v>
      </c>
    </row>
    <row r="44" spans="1:57" hidden="1" x14ac:dyDescent="0.35">
      <c r="A44" s="92">
        <v>32</v>
      </c>
      <c r="B44" s="92"/>
      <c r="C44" s="93"/>
      <c r="D44" s="93"/>
      <c r="E44" s="93"/>
      <c r="F44" s="93"/>
      <c r="G44" s="95"/>
      <c r="H44" s="94"/>
      <c r="I44" s="94"/>
      <c r="J44" s="94"/>
      <c r="K44" s="94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188"/>
      <c r="AW44" s="188"/>
      <c r="AX44" s="188"/>
      <c r="AY44" s="188"/>
      <c r="AZ44" s="188"/>
      <c r="BA44" s="179">
        <f t="shared" si="0"/>
        <v>0</v>
      </c>
      <c r="BB44" s="84"/>
      <c r="BC44" s="91">
        <f t="shared" si="1"/>
        <v>0</v>
      </c>
      <c r="BD44" s="84">
        <f>IF(ปริมาณงาน!BJ41&gt;=0,BA44,BA44-ABS(ปริมาณงาน!BJ41))</f>
        <v>0</v>
      </c>
      <c r="BE44" s="84" t="str">
        <f t="shared" si="2"/>
        <v>ถูกต้อง</v>
      </c>
    </row>
    <row r="45" spans="1:57" hidden="1" x14ac:dyDescent="0.35">
      <c r="A45" s="92">
        <v>33</v>
      </c>
      <c r="B45" s="92"/>
      <c r="C45" s="93"/>
      <c r="D45" s="93"/>
      <c r="E45" s="93"/>
      <c r="F45" s="93"/>
      <c r="G45" s="95"/>
      <c r="H45" s="94"/>
      <c r="I45" s="94"/>
      <c r="J45" s="94"/>
      <c r="K45" s="94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188"/>
      <c r="AW45" s="188"/>
      <c r="AX45" s="188"/>
      <c r="AY45" s="188"/>
      <c r="AZ45" s="188"/>
      <c r="BA45" s="179">
        <f t="shared" si="0"/>
        <v>0</v>
      </c>
      <c r="BB45" s="84"/>
      <c r="BC45" s="91">
        <f t="shared" si="1"/>
        <v>0</v>
      </c>
      <c r="BD45" s="84">
        <f>IF(ปริมาณงาน!BJ42&gt;=0,BA45,BA45-ABS(ปริมาณงาน!BJ42))</f>
        <v>0</v>
      </c>
      <c r="BE45" s="84" t="str">
        <f t="shared" si="2"/>
        <v>ถูกต้อง</v>
      </c>
    </row>
    <row r="46" spans="1:57" hidden="1" x14ac:dyDescent="0.35">
      <c r="A46" s="92">
        <v>34</v>
      </c>
      <c r="B46" s="92"/>
      <c r="C46" s="93"/>
      <c r="D46" s="93"/>
      <c r="E46" s="93"/>
      <c r="F46" s="93"/>
      <c r="G46" s="95"/>
      <c r="H46" s="94"/>
      <c r="I46" s="94"/>
      <c r="J46" s="94"/>
      <c r="K46" s="94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188"/>
      <c r="AW46" s="188"/>
      <c r="AX46" s="188"/>
      <c r="AY46" s="188"/>
      <c r="AZ46" s="188"/>
      <c r="BA46" s="179">
        <f t="shared" si="0"/>
        <v>0</v>
      </c>
      <c r="BB46" s="84"/>
      <c r="BC46" s="91">
        <f t="shared" si="1"/>
        <v>0</v>
      </c>
      <c r="BD46" s="84">
        <f>IF(ปริมาณงาน!BJ43&gt;=0,BA46,BA46-ABS(ปริมาณงาน!BJ43))</f>
        <v>0</v>
      </c>
      <c r="BE46" s="84" t="str">
        <f t="shared" si="2"/>
        <v>ถูกต้อง</v>
      </c>
    </row>
    <row r="47" spans="1:57" hidden="1" x14ac:dyDescent="0.35">
      <c r="A47" s="92">
        <v>35</v>
      </c>
      <c r="B47" s="92"/>
      <c r="C47" s="93"/>
      <c r="D47" s="93"/>
      <c r="E47" s="93"/>
      <c r="F47" s="93"/>
      <c r="G47" s="95"/>
      <c r="H47" s="94"/>
      <c r="I47" s="94"/>
      <c r="J47" s="94"/>
      <c r="K47" s="94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188"/>
      <c r="AW47" s="188"/>
      <c r="AX47" s="188"/>
      <c r="AY47" s="188"/>
      <c r="AZ47" s="188"/>
      <c r="BA47" s="179">
        <f t="shared" si="0"/>
        <v>0</v>
      </c>
      <c r="BB47" s="84"/>
      <c r="BC47" s="91">
        <f t="shared" si="1"/>
        <v>0</v>
      </c>
      <c r="BD47" s="84">
        <f>IF(ปริมาณงาน!BJ44&gt;=0,BA47,BA47-ABS(ปริมาณงาน!BJ44))</f>
        <v>0</v>
      </c>
      <c r="BE47" s="84" t="str">
        <f t="shared" si="2"/>
        <v>ถูกต้อง</v>
      </c>
    </row>
    <row r="48" spans="1:57" hidden="1" x14ac:dyDescent="0.35">
      <c r="A48" s="92">
        <v>36</v>
      </c>
      <c r="B48" s="92"/>
      <c r="C48" s="93"/>
      <c r="D48" s="93"/>
      <c r="E48" s="93"/>
      <c r="F48" s="93"/>
      <c r="G48" s="95"/>
      <c r="H48" s="94"/>
      <c r="I48" s="94"/>
      <c r="J48" s="94"/>
      <c r="K48" s="94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188"/>
      <c r="AW48" s="188"/>
      <c r="AX48" s="188"/>
      <c r="AY48" s="188"/>
      <c r="AZ48" s="188"/>
      <c r="BA48" s="179">
        <f t="shared" si="0"/>
        <v>0</v>
      </c>
      <c r="BB48" s="84"/>
      <c r="BC48" s="91">
        <f t="shared" si="1"/>
        <v>0</v>
      </c>
      <c r="BD48" s="84">
        <f>IF(ปริมาณงาน!BJ45&gt;=0,BA48,BA48-ABS(ปริมาณงาน!BJ45))</f>
        <v>0</v>
      </c>
      <c r="BE48" s="84" t="str">
        <f t="shared" si="2"/>
        <v>ถูกต้อง</v>
      </c>
    </row>
    <row r="49" spans="1:57" hidden="1" x14ac:dyDescent="0.35">
      <c r="A49" s="92">
        <v>37</v>
      </c>
      <c r="B49" s="92"/>
      <c r="C49" s="93"/>
      <c r="D49" s="93"/>
      <c r="E49" s="93"/>
      <c r="F49" s="93"/>
      <c r="G49" s="95"/>
      <c r="H49" s="94"/>
      <c r="I49" s="94"/>
      <c r="J49" s="94"/>
      <c r="K49" s="94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188"/>
      <c r="AW49" s="188"/>
      <c r="AX49" s="188"/>
      <c r="AY49" s="188"/>
      <c r="AZ49" s="188"/>
      <c r="BA49" s="179">
        <f t="shared" si="0"/>
        <v>0</v>
      </c>
      <c r="BB49" s="84"/>
      <c r="BC49" s="91">
        <f t="shared" si="1"/>
        <v>0</v>
      </c>
      <c r="BD49" s="84">
        <f>IF(ปริมาณงาน!BJ46&gt;=0,BA49,BA49-ABS(ปริมาณงาน!BJ46))</f>
        <v>0</v>
      </c>
      <c r="BE49" s="84" t="str">
        <f t="shared" si="2"/>
        <v>ถูกต้อง</v>
      </c>
    </row>
    <row r="50" spans="1:57" hidden="1" x14ac:dyDescent="0.35">
      <c r="A50" s="92">
        <v>38</v>
      </c>
      <c r="B50" s="92"/>
      <c r="C50" s="93"/>
      <c r="D50" s="93"/>
      <c r="E50" s="93"/>
      <c r="F50" s="93"/>
      <c r="G50" s="95"/>
      <c r="H50" s="94"/>
      <c r="I50" s="94"/>
      <c r="J50" s="94"/>
      <c r="K50" s="94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188"/>
      <c r="AW50" s="188"/>
      <c r="AX50" s="188"/>
      <c r="AY50" s="188"/>
      <c r="AZ50" s="188"/>
      <c r="BA50" s="179">
        <f t="shared" si="0"/>
        <v>0</v>
      </c>
      <c r="BB50" s="84"/>
      <c r="BC50" s="91">
        <f t="shared" si="1"/>
        <v>0</v>
      </c>
      <c r="BD50" s="84">
        <f>IF(ปริมาณงาน!BJ47&gt;=0,BA50,BA50-ABS(ปริมาณงาน!BJ47))</f>
        <v>0</v>
      </c>
      <c r="BE50" s="84" t="str">
        <f t="shared" si="2"/>
        <v>ถูกต้อง</v>
      </c>
    </row>
    <row r="51" spans="1:57" hidden="1" x14ac:dyDescent="0.35">
      <c r="A51" s="92">
        <v>39</v>
      </c>
      <c r="B51" s="92"/>
      <c r="C51" s="93"/>
      <c r="D51" s="93"/>
      <c r="E51" s="93"/>
      <c r="F51" s="93"/>
      <c r="G51" s="95"/>
      <c r="H51" s="94"/>
      <c r="I51" s="94"/>
      <c r="J51" s="94"/>
      <c r="K51" s="94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188"/>
      <c r="AW51" s="188"/>
      <c r="AX51" s="188"/>
      <c r="AY51" s="188"/>
      <c r="AZ51" s="188"/>
      <c r="BA51" s="179">
        <f t="shared" si="0"/>
        <v>0</v>
      </c>
      <c r="BB51" s="84"/>
      <c r="BC51" s="91">
        <f t="shared" si="1"/>
        <v>0</v>
      </c>
      <c r="BD51" s="84">
        <f>IF(ปริมาณงาน!BJ48&gt;=0,BA51,BA51-ABS(ปริมาณงาน!BJ48))</f>
        <v>0</v>
      </c>
      <c r="BE51" s="84" t="str">
        <f t="shared" si="2"/>
        <v>ถูกต้อง</v>
      </c>
    </row>
    <row r="52" spans="1:57" hidden="1" x14ac:dyDescent="0.35">
      <c r="A52" s="92">
        <v>40</v>
      </c>
      <c r="B52" s="92"/>
      <c r="C52" s="93"/>
      <c r="D52" s="93"/>
      <c r="E52" s="93"/>
      <c r="F52" s="93"/>
      <c r="G52" s="95"/>
      <c r="H52" s="94"/>
      <c r="I52" s="94"/>
      <c r="J52" s="94"/>
      <c r="K52" s="94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188"/>
      <c r="AW52" s="188"/>
      <c r="AX52" s="188"/>
      <c r="AY52" s="188"/>
      <c r="AZ52" s="188"/>
      <c r="BA52" s="179">
        <f t="shared" si="0"/>
        <v>0</v>
      </c>
      <c r="BB52" s="84"/>
      <c r="BC52" s="91">
        <f t="shared" si="1"/>
        <v>0</v>
      </c>
      <c r="BD52" s="84">
        <f>IF(ปริมาณงาน!BJ49&gt;=0,BA52,BA52-ABS(ปริมาณงาน!BJ49))</f>
        <v>0</v>
      </c>
      <c r="BE52" s="84" t="str">
        <f t="shared" si="2"/>
        <v>ถูกต้อง</v>
      </c>
    </row>
    <row r="53" spans="1:57" hidden="1" x14ac:dyDescent="0.35">
      <c r="A53" s="92">
        <v>41</v>
      </c>
      <c r="B53" s="92"/>
      <c r="C53" s="93"/>
      <c r="D53" s="93"/>
      <c r="E53" s="93"/>
      <c r="F53" s="93"/>
      <c r="G53" s="95"/>
      <c r="H53" s="94"/>
      <c r="I53" s="94"/>
      <c r="J53" s="94"/>
      <c r="K53" s="94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188"/>
      <c r="AW53" s="188"/>
      <c r="AX53" s="188"/>
      <c r="AY53" s="188"/>
      <c r="AZ53" s="188"/>
      <c r="BA53" s="179">
        <f t="shared" si="0"/>
        <v>0</v>
      </c>
      <c r="BB53" s="84"/>
      <c r="BC53" s="91">
        <f t="shared" si="1"/>
        <v>0</v>
      </c>
      <c r="BD53" s="84">
        <f>IF(ปริมาณงาน!BJ50&gt;=0,BA53,BA53-ABS(ปริมาณงาน!BJ50))</f>
        <v>0</v>
      </c>
      <c r="BE53" s="84" t="str">
        <f t="shared" si="2"/>
        <v>ถูกต้อง</v>
      </c>
    </row>
    <row r="54" spans="1:57" hidden="1" x14ac:dyDescent="0.35">
      <c r="A54" s="92">
        <v>42</v>
      </c>
      <c r="B54" s="92"/>
      <c r="C54" s="93"/>
      <c r="D54" s="93"/>
      <c r="E54" s="93"/>
      <c r="F54" s="93"/>
      <c r="G54" s="95"/>
      <c r="H54" s="94"/>
      <c r="I54" s="94"/>
      <c r="J54" s="94"/>
      <c r="K54" s="94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188"/>
      <c r="AW54" s="188"/>
      <c r="AX54" s="188"/>
      <c r="AY54" s="188"/>
      <c r="AZ54" s="188"/>
      <c r="BA54" s="179">
        <f t="shared" si="0"/>
        <v>0</v>
      </c>
      <c r="BB54" s="84"/>
      <c r="BC54" s="91">
        <f t="shared" si="1"/>
        <v>0</v>
      </c>
      <c r="BD54" s="84">
        <f>IF(ปริมาณงาน!BJ51&gt;=0,BA54,BA54-ABS(ปริมาณงาน!BJ51))</f>
        <v>0</v>
      </c>
      <c r="BE54" s="84" t="str">
        <f t="shared" si="2"/>
        <v>ถูกต้อง</v>
      </c>
    </row>
    <row r="55" spans="1:57" hidden="1" x14ac:dyDescent="0.35">
      <c r="A55" s="92">
        <v>43</v>
      </c>
      <c r="B55" s="92"/>
      <c r="C55" s="93"/>
      <c r="D55" s="93"/>
      <c r="E55" s="93"/>
      <c r="F55" s="93"/>
      <c r="G55" s="95"/>
      <c r="H55" s="94"/>
      <c r="I55" s="94"/>
      <c r="J55" s="94"/>
      <c r="K55" s="94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188"/>
      <c r="AW55" s="188"/>
      <c r="AX55" s="188"/>
      <c r="AY55" s="188"/>
      <c r="AZ55" s="188"/>
      <c r="BA55" s="179">
        <f t="shared" si="0"/>
        <v>0</v>
      </c>
      <c r="BB55" s="84"/>
      <c r="BC55" s="91">
        <f t="shared" si="1"/>
        <v>0</v>
      </c>
      <c r="BD55" s="84">
        <f>IF(ปริมาณงาน!BJ52&gt;=0,BA55,BA55-ABS(ปริมาณงาน!BJ52))</f>
        <v>0</v>
      </c>
      <c r="BE55" s="84" t="str">
        <f t="shared" si="2"/>
        <v>ถูกต้อง</v>
      </c>
    </row>
    <row r="56" spans="1:57" hidden="1" x14ac:dyDescent="0.35">
      <c r="A56" s="92">
        <v>44</v>
      </c>
      <c r="B56" s="92"/>
      <c r="C56" s="93"/>
      <c r="D56" s="93"/>
      <c r="E56" s="93"/>
      <c r="F56" s="93"/>
      <c r="G56" s="95"/>
      <c r="H56" s="94"/>
      <c r="I56" s="94"/>
      <c r="J56" s="94"/>
      <c r="K56" s="94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188"/>
      <c r="AW56" s="188"/>
      <c r="AX56" s="188"/>
      <c r="AY56" s="188"/>
      <c r="AZ56" s="188"/>
      <c r="BA56" s="179">
        <f t="shared" si="0"/>
        <v>0</v>
      </c>
      <c r="BB56" s="84"/>
      <c r="BC56" s="91">
        <f t="shared" si="1"/>
        <v>0</v>
      </c>
      <c r="BD56" s="84">
        <f>IF(ปริมาณงาน!BJ53&gt;=0,BA56,BA56-ABS(ปริมาณงาน!BJ53))</f>
        <v>0</v>
      </c>
      <c r="BE56" s="84" t="str">
        <f t="shared" si="2"/>
        <v>ถูกต้อง</v>
      </c>
    </row>
    <row r="57" spans="1:57" hidden="1" x14ac:dyDescent="0.35">
      <c r="A57" s="92">
        <v>45</v>
      </c>
      <c r="B57" s="92"/>
      <c r="C57" s="93"/>
      <c r="D57" s="93"/>
      <c r="E57" s="93"/>
      <c r="F57" s="93"/>
      <c r="G57" s="95"/>
      <c r="H57" s="94"/>
      <c r="I57" s="94"/>
      <c r="J57" s="94"/>
      <c r="K57" s="94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188"/>
      <c r="AW57" s="188"/>
      <c r="AX57" s="188"/>
      <c r="AY57" s="188"/>
      <c r="AZ57" s="188"/>
      <c r="BA57" s="179">
        <f t="shared" si="0"/>
        <v>0</v>
      </c>
      <c r="BB57" s="84"/>
      <c r="BC57" s="91">
        <f t="shared" si="1"/>
        <v>0</v>
      </c>
      <c r="BD57" s="84">
        <f>IF(ปริมาณงาน!BJ54&gt;=0,BA57,BA57-ABS(ปริมาณงาน!BJ54))</f>
        <v>0</v>
      </c>
      <c r="BE57" s="84" t="str">
        <f t="shared" si="2"/>
        <v>ถูกต้อง</v>
      </c>
    </row>
    <row r="58" spans="1:57" hidden="1" x14ac:dyDescent="0.35">
      <c r="A58" s="92">
        <v>46</v>
      </c>
      <c r="B58" s="92"/>
      <c r="C58" s="93"/>
      <c r="D58" s="93"/>
      <c r="E58" s="93"/>
      <c r="F58" s="93"/>
      <c r="G58" s="95"/>
      <c r="H58" s="94"/>
      <c r="I58" s="94"/>
      <c r="J58" s="94"/>
      <c r="K58" s="94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188"/>
      <c r="AW58" s="188"/>
      <c r="AX58" s="188"/>
      <c r="AY58" s="188"/>
      <c r="AZ58" s="188"/>
      <c r="BA58" s="179">
        <f t="shared" si="0"/>
        <v>0</v>
      </c>
      <c r="BB58" s="84"/>
      <c r="BC58" s="91">
        <f t="shared" si="1"/>
        <v>0</v>
      </c>
      <c r="BD58" s="84">
        <f>IF(ปริมาณงาน!BJ55&gt;=0,BA58,BA58-ABS(ปริมาณงาน!BJ55))</f>
        <v>0</v>
      </c>
      <c r="BE58" s="84" t="str">
        <f t="shared" si="2"/>
        <v>ถูกต้อง</v>
      </c>
    </row>
    <row r="59" spans="1:57" hidden="1" x14ac:dyDescent="0.35">
      <c r="A59" s="92">
        <v>47</v>
      </c>
      <c r="B59" s="92"/>
      <c r="C59" s="93"/>
      <c r="D59" s="93"/>
      <c r="E59" s="93"/>
      <c r="F59" s="93"/>
      <c r="G59" s="95"/>
      <c r="H59" s="94"/>
      <c r="I59" s="94"/>
      <c r="J59" s="94"/>
      <c r="K59" s="94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188"/>
      <c r="AW59" s="188"/>
      <c r="AX59" s="188"/>
      <c r="AY59" s="188"/>
      <c r="AZ59" s="188"/>
      <c r="BA59" s="179">
        <f t="shared" si="0"/>
        <v>0</v>
      </c>
      <c r="BB59" s="84"/>
      <c r="BC59" s="91">
        <f t="shared" si="1"/>
        <v>0</v>
      </c>
      <c r="BD59" s="84">
        <f>IF(ปริมาณงาน!BJ56&gt;=0,BA59,BA59-ABS(ปริมาณงาน!BJ56))</f>
        <v>0</v>
      </c>
      <c r="BE59" s="84" t="str">
        <f t="shared" si="2"/>
        <v>ถูกต้อง</v>
      </c>
    </row>
    <row r="60" spans="1:57" hidden="1" x14ac:dyDescent="0.35">
      <c r="A60" s="92">
        <v>48</v>
      </c>
      <c r="B60" s="92"/>
      <c r="C60" s="93"/>
      <c r="D60" s="93"/>
      <c r="E60" s="93"/>
      <c r="F60" s="93"/>
      <c r="G60" s="95"/>
      <c r="H60" s="94"/>
      <c r="I60" s="94"/>
      <c r="J60" s="94"/>
      <c r="K60" s="94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188"/>
      <c r="AW60" s="188"/>
      <c r="AX60" s="188"/>
      <c r="AY60" s="188"/>
      <c r="AZ60" s="188"/>
      <c r="BA60" s="179">
        <f t="shared" si="0"/>
        <v>0</v>
      </c>
      <c r="BB60" s="84"/>
      <c r="BC60" s="91">
        <f t="shared" si="1"/>
        <v>0</v>
      </c>
      <c r="BD60" s="84">
        <f>IF(ปริมาณงาน!BJ57&gt;=0,BA60,BA60-ABS(ปริมาณงาน!BJ57))</f>
        <v>0</v>
      </c>
      <c r="BE60" s="84" t="str">
        <f t="shared" si="2"/>
        <v>ถูกต้อง</v>
      </c>
    </row>
    <row r="61" spans="1:57" hidden="1" x14ac:dyDescent="0.35">
      <c r="A61" s="92">
        <v>49</v>
      </c>
      <c r="B61" s="92"/>
      <c r="C61" s="93"/>
      <c r="D61" s="93"/>
      <c r="E61" s="93"/>
      <c r="F61" s="93"/>
      <c r="G61" s="95"/>
      <c r="H61" s="94"/>
      <c r="I61" s="94"/>
      <c r="J61" s="94"/>
      <c r="K61" s="94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188"/>
      <c r="AW61" s="188"/>
      <c r="AX61" s="188"/>
      <c r="AY61" s="188"/>
      <c r="AZ61" s="188"/>
      <c r="BA61" s="179">
        <f t="shared" si="0"/>
        <v>0</v>
      </c>
      <c r="BB61" s="84"/>
      <c r="BC61" s="91">
        <f t="shared" si="1"/>
        <v>0</v>
      </c>
      <c r="BD61" s="84">
        <f>IF(ปริมาณงาน!BJ58&gt;=0,BA61,BA61-ABS(ปริมาณงาน!BJ58))</f>
        <v>0</v>
      </c>
      <c r="BE61" s="84" t="str">
        <f t="shared" si="2"/>
        <v>ถูกต้อง</v>
      </c>
    </row>
    <row r="62" spans="1:57" hidden="1" x14ac:dyDescent="0.35">
      <c r="A62" s="92">
        <v>50</v>
      </c>
      <c r="B62" s="92"/>
      <c r="C62" s="93"/>
      <c r="D62" s="93"/>
      <c r="E62" s="93"/>
      <c r="F62" s="93"/>
      <c r="G62" s="95"/>
      <c r="H62" s="94"/>
      <c r="I62" s="94"/>
      <c r="J62" s="94"/>
      <c r="K62" s="94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188"/>
      <c r="AW62" s="188"/>
      <c r="AX62" s="188"/>
      <c r="AY62" s="188"/>
      <c r="AZ62" s="188"/>
      <c r="BA62" s="179">
        <f t="shared" si="0"/>
        <v>0</v>
      </c>
      <c r="BB62" s="84"/>
      <c r="BC62" s="91">
        <f t="shared" si="1"/>
        <v>0</v>
      </c>
      <c r="BD62" s="84">
        <f>IF(ปริมาณงาน!BJ59&gt;=0,BA62,BA62-ABS(ปริมาณงาน!BJ59))</f>
        <v>0</v>
      </c>
      <c r="BE62" s="84" t="str">
        <f t="shared" si="2"/>
        <v>ถูกต้อง</v>
      </c>
    </row>
    <row r="63" spans="1:57" hidden="1" x14ac:dyDescent="0.35">
      <c r="A63" s="92">
        <v>51</v>
      </c>
      <c r="B63" s="92"/>
      <c r="C63" s="93"/>
      <c r="D63" s="93"/>
      <c r="E63" s="93"/>
      <c r="F63" s="93"/>
      <c r="G63" s="95"/>
      <c r="H63" s="94"/>
      <c r="I63" s="94"/>
      <c r="J63" s="94"/>
      <c r="K63" s="94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188"/>
      <c r="AW63" s="188"/>
      <c r="AX63" s="188"/>
      <c r="AY63" s="188"/>
      <c r="AZ63" s="188"/>
      <c r="BA63" s="179">
        <f t="shared" si="0"/>
        <v>0</v>
      </c>
      <c r="BB63" s="84"/>
      <c r="BC63" s="91">
        <f t="shared" si="1"/>
        <v>0</v>
      </c>
      <c r="BD63" s="84">
        <f>IF(ปริมาณงาน!BJ60&gt;=0,BA63,BA63-ABS(ปริมาณงาน!BJ60))</f>
        <v>0</v>
      </c>
      <c r="BE63" s="84" t="str">
        <f t="shared" si="2"/>
        <v>ถูกต้อง</v>
      </c>
    </row>
    <row r="64" spans="1:57" hidden="1" x14ac:dyDescent="0.35">
      <c r="A64" s="92">
        <v>52</v>
      </c>
      <c r="B64" s="92"/>
      <c r="C64" s="93"/>
      <c r="D64" s="93"/>
      <c r="E64" s="93"/>
      <c r="F64" s="93"/>
      <c r="G64" s="95"/>
      <c r="H64" s="94"/>
      <c r="I64" s="94"/>
      <c r="J64" s="94"/>
      <c r="K64" s="94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188"/>
      <c r="AW64" s="188"/>
      <c r="AX64" s="188"/>
      <c r="AY64" s="188"/>
      <c r="AZ64" s="188"/>
      <c r="BA64" s="179">
        <f t="shared" si="0"/>
        <v>0</v>
      </c>
      <c r="BB64" s="84"/>
      <c r="BC64" s="91">
        <f t="shared" si="1"/>
        <v>0</v>
      </c>
      <c r="BD64" s="84">
        <f>IF(ปริมาณงาน!BJ61&gt;=0,BA64,BA64-ABS(ปริมาณงาน!BJ61))</f>
        <v>0</v>
      </c>
      <c r="BE64" s="84" t="str">
        <f t="shared" si="2"/>
        <v>ถูกต้อง</v>
      </c>
    </row>
    <row r="65" spans="1:57" hidden="1" x14ac:dyDescent="0.35">
      <c r="A65" s="92">
        <v>53</v>
      </c>
      <c r="B65" s="92"/>
      <c r="C65" s="93"/>
      <c r="D65" s="93"/>
      <c r="E65" s="93"/>
      <c r="F65" s="93"/>
      <c r="G65" s="95"/>
      <c r="H65" s="94"/>
      <c r="I65" s="94"/>
      <c r="J65" s="94"/>
      <c r="K65" s="94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188"/>
      <c r="AW65" s="188"/>
      <c r="AX65" s="188"/>
      <c r="AY65" s="188"/>
      <c r="AZ65" s="188"/>
      <c r="BA65" s="179">
        <f t="shared" si="0"/>
        <v>0</v>
      </c>
      <c r="BB65" s="84"/>
      <c r="BC65" s="91">
        <f t="shared" si="1"/>
        <v>0</v>
      </c>
      <c r="BD65" s="84">
        <f>IF(ปริมาณงาน!BJ62&gt;=0,BA65,BA65-ABS(ปริมาณงาน!BJ62))</f>
        <v>0</v>
      </c>
      <c r="BE65" s="84" t="str">
        <f t="shared" si="2"/>
        <v>ถูกต้อง</v>
      </c>
    </row>
    <row r="66" spans="1:57" hidden="1" x14ac:dyDescent="0.35">
      <c r="A66" s="92">
        <v>54</v>
      </c>
      <c r="B66" s="92"/>
      <c r="C66" s="93"/>
      <c r="D66" s="93"/>
      <c r="E66" s="93"/>
      <c r="F66" s="93"/>
      <c r="G66" s="95"/>
      <c r="H66" s="94"/>
      <c r="I66" s="94"/>
      <c r="J66" s="94"/>
      <c r="K66" s="94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188"/>
      <c r="AW66" s="188"/>
      <c r="AX66" s="188"/>
      <c r="AY66" s="188"/>
      <c r="AZ66" s="188"/>
      <c r="BA66" s="179">
        <f t="shared" si="0"/>
        <v>0</v>
      </c>
      <c r="BB66" s="84"/>
      <c r="BC66" s="91">
        <f t="shared" si="1"/>
        <v>0</v>
      </c>
      <c r="BD66" s="84">
        <f>IF(ปริมาณงาน!BJ63&gt;=0,BA66,BA66-ABS(ปริมาณงาน!BJ63))</f>
        <v>0</v>
      </c>
      <c r="BE66" s="84" t="str">
        <f t="shared" si="2"/>
        <v>ถูกต้อง</v>
      </c>
    </row>
    <row r="67" spans="1:57" hidden="1" x14ac:dyDescent="0.35">
      <c r="A67" s="92">
        <v>55</v>
      </c>
      <c r="B67" s="92"/>
      <c r="C67" s="93"/>
      <c r="D67" s="93"/>
      <c r="E67" s="93"/>
      <c r="F67" s="93"/>
      <c r="G67" s="95"/>
      <c r="H67" s="94"/>
      <c r="I67" s="94"/>
      <c r="J67" s="94"/>
      <c r="K67" s="94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188"/>
      <c r="AW67" s="188"/>
      <c r="AX67" s="188"/>
      <c r="AY67" s="188"/>
      <c r="AZ67" s="188"/>
      <c r="BA67" s="179">
        <f t="shared" si="0"/>
        <v>0</v>
      </c>
      <c r="BB67" s="84"/>
      <c r="BC67" s="91">
        <f t="shared" si="1"/>
        <v>0</v>
      </c>
      <c r="BD67" s="84">
        <f>IF(ปริมาณงาน!BJ64&gt;=0,BA67,BA67-ABS(ปริมาณงาน!BJ64))</f>
        <v>0</v>
      </c>
      <c r="BE67" s="84" t="str">
        <f t="shared" si="2"/>
        <v>ถูกต้อง</v>
      </c>
    </row>
    <row r="68" spans="1:57" hidden="1" x14ac:dyDescent="0.35">
      <c r="A68" s="92">
        <v>56</v>
      </c>
      <c r="B68" s="92"/>
      <c r="C68" s="93"/>
      <c r="D68" s="93"/>
      <c r="E68" s="93"/>
      <c r="F68" s="93"/>
      <c r="G68" s="95"/>
      <c r="H68" s="94"/>
      <c r="I68" s="94"/>
      <c r="J68" s="94"/>
      <c r="K68" s="94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188"/>
      <c r="AW68" s="188"/>
      <c r="AX68" s="188"/>
      <c r="AY68" s="188"/>
      <c r="AZ68" s="188"/>
      <c r="BA68" s="179">
        <f t="shared" si="0"/>
        <v>0</v>
      </c>
      <c r="BB68" s="84"/>
      <c r="BC68" s="91">
        <f t="shared" si="1"/>
        <v>0</v>
      </c>
      <c r="BD68" s="84">
        <f>IF(ปริมาณงาน!BJ65&gt;=0,BA68,BA68-ABS(ปริมาณงาน!BJ65))</f>
        <v>0</v>
      </c>
      <c r="BE68" s="84" t="str">
        <f t="shared" si="2"/>
        <v>ถูกต้อง</v>
      </c>
    </row>
    <row r="69" spans="1:57" hidden="1" x14ac:dyDescent="0.35">
      <c r="A69" s="92">
        <v>57</v>
      </c>
      <c r="B69" s="92"/>
      <c r="C69" s="93"/>
      <c r="D69" s="93"/>
      <c r="E69" s="93"/>
      <c r="F69" s="93"/>
      <c r="G69" s="95"/>
      <c r="H69" s="94"/>
      <c r="I69" s="94"/>
      <c r="J69" s="94"/>
      <c r="K69" s="94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188"/>
      <c r="AW69" s="188"/>
      <c r="AX69" s="188"/>
      <c r="AY69" s="188"/>
      <c r="AZ69" s="188"/>
      <c r="BA69" s="179">
        <f t="shared" si="0"/>
        <v>0</v>
      </c>
      <c r="BB69" s="84"/>
      <c r="BC69" s="91">
        <f t="shared" si="1"/>
        <v>0</v>
      </c>
      <c r="BD69" s="84">
        <f>IF(ปริมาณงาน!BJ66&gt;=0,BA69,BA69-ABS(ปริมาณงาน!BJ66))</f>
        <v>0</v>
      </c>
      <c r="BE69" s="84" t="str">
        <f t="shared" si="2"/>
        <v>ถูกต้อง</v>
      </c>
    </row>
    <row r="70" spans="1:57" hidden="1" x14ac:dyDescent="0.35">
      <c r="A70" s="92">
        <v>58</v>
      </c>
      <c r="B70" s="92"/>
      <c r="C70" s="93"/>
      <c r="D70" s="93"/>
      <c r="E70" s="93"/>
      <c r="F70" s="93"/>
      <c r="G70" s="95"/>
      <c r="H70" s="94"/>
      <c r="I70" s="94"/>
      <c r="J70" s="94"/>
      <c r="K70" s="94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188"/>
      <c r="AW70" s="188"/>
      <c r="AX70" s="188"/>
      <c r="AY70" s="188"/>
      <c r="AZ70" s="188"/>
      <c r="BA70" s="179">
        <f t="shared" si="0"/>
        <v>0</v>
      </c>
      <c r="BB70" s="84"/>
      <c r="BC70" s="91">
        <f t="shared" si="1"/>
        <v>0</v>
      </c>
      <c r="BD70" s="84">
        <f>IF(ปริมาณงาน!BJ67&gt;=0,BA70,BA70-ABS(ปริมาณงาน!BJ67))</f>
        <v>0</v>
      </c>
      <c r="BE70" s="84" t="str">
        <f t="shared" si="2"/>
        <v>ถูกต้อง</v>
      </c>
    </row>
    <row r="71" spans="1:57" hidden="1" x14ac:dyDescent="0.35">
      <c r="A71" s="92">
        <v>59</v>
      </c>
      <c r="B71" s="92"/>
      <c r="C71" s="93"/>
      <c r="D71" s="93"/>
      <c r="E71" s="93"/>
      <c r="F71" s="93"/>
      <c r="G71" s="95"/>
      <c r="H71" s="94"/>
      <c r="I71" s="94"/>
      <c r="J71" s="94"/>
      <c r="K71" s="9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188"/>
      <c r="AW71" s="188"/>
      <c r="AX71" s="188"/>
      <c r="AY71" s="188"/>
      <c r="AZ71" s="188"/>
      <c r="BA71" s="179">
        <f t="shared" si="0"/>
        <v>0</v>
      </c>
      <c r="BB71" s="84"/>
      <c r="BC71" s="91">
        <f t="shared" si="1"/>
        <v>0</v>
      </c>
      <c r="BD71" s="84">
        <f>IF(ปริมาณงาน!BJ68&gt;=0,BA71,BA71-ABS(ปริมาณงาน!BJ68))</f>
        <v>0</v>
      </c>
      <c r="BE71" s="84" t="str">
        <f t="shared" si="2"/>
        <v>ถูกต้อง</v>
      </c>
    </row>
    <row r="72" spans="1:57" hidden="1" x14ac:dyDescent="0.35">
      <c r="A72" s="92">
        <v>60</v>
      </c>
      <c r="B72" s="92"/>
      <c r="C72" s="93"/>
      <c r="D72" s="93"/>
      <c r="E72" s="93"/>
      <c r="F72" s="93"/>
      <c r="G72" s="95"/>
      <c r="H72" s="94"/>
      <c r="I72" s="94"/>
      <c r="J72" s="94"/>
      <c r="K72" s="94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188"/>
      <c r="AW72" s="188"/>
      <c r="AX72" s="188"/>
      <c r="AY72" s="188"/>
      <c r="AZ72" s="188"/>
      <c r="BA72" s="179">
        <f t="shared" si="0"/>
        <v>0</v>
      </c>
      <c r="BB72" s="84"/>
      <c r="BC72" s="91">
        <f t="shared" si="1"/>
        <v>0</v>
      </c>
      <c r="BD72" s="84">
        <f>IF(ปริมาณงาน!BJ69&gt;=0,BA72,BA72-ABS(ปริมาณงาน!BJ69))</f>
        <v>0</v>
      </c>
      <c r="BE72" s="84" t="str">
        <f t="shared" si="2"/>
        <v>ถูกต้อง</v>
      </c>
    </row>
    <row r="73" spans="1:57" hidden="1" x14ac:dyDescent="0.35">
      <c r="A73" s="92">
        <v>61</v>
      </c>
      <c r="B73" s="92"/>
      <c r="C73" s="93"/>
      <c r="D73" s="93"/>
      <c r="E73" s="93"/>
      <c r="F73" s="93"/>
      <c r="G73" s="95"/>
      <c r="H73" s="94"/>
      <c r="I73" s="94"/>
      <c r="J73" s="94"/>
      <c r="K73" s="94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188"/>
      <c r="AW73" s="188"/>
      <c r="AX73" s="188"/>
      <c r="AY73" s="188"/>
      <c r="AZ73" s="188"/>
      <c r="BA73" s="179">
        <f t="shared" si="0"/>
        <v>0</v>
      </c>
      <c r="BB73" s="84"/>
      <c r="BC73" s="91">
        <f t="shared" si="1"/>
        <v>0</v>
      </c>
      <c r="BD73" s="84">
        <f>IF(ปริมาณงาน!BJ70&gt;=0,BA73,BA73-ABS(ปริมาณงาน!BJ70))</f>
        <v>0</v>
      </c>
      <c r="BE73" s="84" t="str">
        <f t="shared" si="2"/>
        <v>ถูกต้อง</v>
      </c>
    </row>
    <row r="74" spans="1:57" hidden="1" x14ac:dyDescent="0.35">
      <c r="A74" s="92">
        <v>62</v>
      </c>
      <c r="B74" s="92"/>
      <c r="C74" s="93"/>
      <c r="D74" s="93"/>
      <c r="E74" s="93"/>
      <c r="F74" s="93"/>
      <c r="G74" s="95"/>
      <c r="H74" s="94"/>
      <c r="I74" s="94"/>
      <c r="J74" s="94"/>
      <c r="K74" s="94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188"/>
      <c r="AW74" s="188"/>
      <c r="AX74" s="188"/>
      <c r="AY74" s="188"/>
      <c r="AZ74" s="188"/>
      <c r="BA74" s="179">
        <f t="shared" si="0"/>
        <v>0</v>
      </c>
      <c r="BB74" s="84"/>
      <c r="BC74" s="91">
        <f t="shared" si="1"/>
        <v>0</v>
      </c>
      <c r="BD74" s="84">
        <f>IF(ปริมาณงาน!BJ71&gt;=0,BA74,BA74-ABS(ปริมาณงาน!BJ71))</f>
        <v>0</v>
      </c>
      <c r="BE74" s="84" t="str">
        <f t="shared" si="2"/>
        <v>ถูกต้อง</v>
      </c>
    </row>
    <row r="75" spans="1:57" hidden="1" x14ac:dyDescent="0.35">
      <c r="A75" s="92">
        <v>63</v>
      </c>
      <c r="B75" s="92"/>
      <c r="C75" s="93"/>
      <c r="D75" s="93"/>
      <c r="E75" s="93"/>
      <c r="F75" s="93"/>
      <c r="G75" s="95"/>
      <c r="H75" s="94"/>
      <c r="I75" s="94"/>
      <c r="J75" s="94"/>
      <c r="K75" s="94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188"/>
      <c r="AW75" s="188"/>
      <c r="AX75" s="188"/>
      <c r="AY75" s="188"/>
      <c r="AZ75" s="188"/>
      <c r="BA75" s="179">
        <f t="shared" si="0"/>
        <v>0</v>
      </c>
      <c r="BB75" s="84"/>
      <c r="BC75" s="91">
        <f t="shared" si="1"/>
        <v>0</v>
      </c>
      <c r="BD75" s="84">
        <f>IF(ปริมาณงาน!BJ72&gt;=0,BA75,BA75-ABS(ปริมาณงาน!BJ72))</f>
        <v>0</v>
      </c>
      <c r="BE75" s="84" t="str">
        <f t="shared" si="2"/>
        <v>ถูกต้อง</v>
      </c>
    </row>
    <row r="76" spans="1:57" hidden="1" x14ac:dyDescent="0.35">
      <c r="A76" s="92">
        <v>64</v>
      </c>
      <c r="B76" s="92"/>
      <c r="C76" s="93"/>
      <c r="D76" s="93"/>
      <c r="E76" s="93"/>
      <c r="F76" s="93"/>
      <c r="G76" s="95"/>
      <c r="H76" s="94"/>
      <c r="I76" s="94"/>
      <c r="J76" s="94"/>
      <c r="K76" s="94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188"/>
      <c r="AW76" s="188"/>
      <c r="AX76" s="188"/>
      <c r="AY76" s="188"/>
      <c r="AZ76" s="188"/>
      <c r="BA76" s="179">
        <f t="shared" si="0"/>
        <v>0</v>
      </c>
      <c r="BB76" s="84"/>
      <c r="BC76" s="91">
        <f t="shared" si="1"/>
        <v>0</v>
      </c>
      <c r="BD76" s="84">
        <f>IF(ปริมาณงาน!BJ73&gt;=0,BA76,BA76-ABS(ปริมาณงาน!BJ73))</f>
        <v>0</v>
      </c>
      <c r="BE76" s="84" t="str">
        <f t="shared" si="2"/>
        <v>ถูกต้อง</v>
      </c>
    </row>
    <row r="77" spans="1:57" hidden="1" x14ac:dyDescent="0.35">
      <c r="A77" s="92">
        <v>65</v>
      </c>
      <c r="B77" s="92"/>
      <c r="C77" s="93"/>
      <c r="D77" s="93"/>
      <c r="E77" s="93"/>
      <c r="F77" s="93"/>
      <c r="G77" s="95"/>
      <c r="H77" s="94"/>
      <c r="I77" s="94"/>
      <c r="J77" s="94"/>
      <c r="K77" s="94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188"/>
      <c r="AW77" s="188"/>
      <c r="AX77" s="188"/>
      <c r="AY77" s="188"/>
      <c r="AZ77" s="188"/>
      <c r="BA77" s="179">
        <f t="shared" si="0"/>
        <v>0</v>
      </c>
      <c r="BB77" s="84"/>
      <c r="BC77" s="91">
        <f t="shared" si="1"/>
        <v>0</v>
      </c>
      <c r="BD77" s="84">
        <f>IF(ปริมาณงาน!BJ74&gt;=0,BA77,BA77-ABS(ปริมาณงาน!BJ74))</f>
        <v>0</v>
      </c>
      <c r="BE77" s="84" t="str">
        <f t="shared" si="2"/>
        <v>ถูกต้อง</v>
      </c>
    </row>
    <row r="78" spans="1:57" hidden="1" x14ac:dyDescent="0.35">
      <c r="A78" s="92">
        <v>66</v>
      </c>
      <c r="B78" s="92"/>
      <c r="C78" s="93"/>
      <c r="D78" s="93"/>
      <c r="E78" s="93"/>
      <c r="F78" s="93"/>
      <c r="G78" s="95"/>
      <c r="H78" s="94"/>
      <c r="I78" s="94"/>
      <c r="J78" s="94"/>
      <c r="K78" s="94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188"/>
      <c r="AW78" s="188"/>
      <c r="AX78" s="188"/>
      <c r="AY78" s="188"/>
      <c r="AZ78" s="188"/>
      <c r="BA78" s="179">
        <f t="shared" ref="BA78:BA132" si="3">SUM(E78:AZ78)</f>
        <v>0</v>
      </c>
      <c r="BB78" s="84"/>
      <c r="BC78" s="91">
        <f t="shared" ref="BC78:BC132" si="4">SUM(E78:AZ78)</f>
        <v>0</v>
      </c>
      <c r="BD78" s="84">
        <f>IF(ปริมาณงาน!BJ75&gt;=0,BA78,BA78-ABS(ปริมาณงาน!BJ75))</f>
        <v>0</v>
      </c>
      <c r="BE78" s="84" t="str">
        <f t="shared" ref="BE78:BE132" si="5">IF(BD78=0,"ถูกต้อง","ไม่ถูกต้อง")</f>
        <v>ถูกต้อง</v>
      </c>
    </row>
    <row r="79" spans="1:57" hidden="1" x14ac:dyDescent="0.35">
      <c r="A79" s="92">
        <v>67</v>
      </c>
      <c r="B79" s="92"/>
      <c r="C79" s="93"/>
      <c r="D79" s="93"/>
      <c r="E79" s="93"/>
      <c r="F79" s="93"/>
      <c r="G79" s="95"/>
      <c r="H79" s="94"/>
      <c r="I79" s="94"/>
      <c r="J79" s="94"/>
      <c r="K79" s="94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188"/>
      <c r="AW79" s="188"/>
      <c r="AX79" s="188"/>
      <c r="AY79" s="188"/>
      <c r="AZ79" s="188"/>
      <c r="BA79" s="179">
        <f t="shared" si="3"/>
        <v>0</v>
      </c>
      <c r="BB79" s="84"/>
      <c r="BC79" s="91">
        <f t="shared" si="4"/>
        <v>0</v>
      </c>
      <c r="BD79" s="84">
        <f>IF(ปริมาณงาน!BJ76&gt;=0,BA79,BA79-ABS(ปริมาณงาน!BJ76))</f>
        <v>0</v>
      </c>
      <c r="BE79" s="84" t="str">
        <f t="shared" si="5"/>
        <v>ถูกต้อง</v>
      </c>
    </row>
    <row r="80" spans="1:57" hidden="1" x14ac:dyDescent="0.35">
      <c r="A80" s="92">
        <v>68</v>
      </c>
      <c r="B80" s="92"/>
      <c r="C80" s="93"/>
      <c r="D80" s="93"/>
      <c r="E80" s="93"/>
      <c r="F80" s="93"/>
      <c r="G80" s="95"/>
      <c r="H80" s="94"/>
      <c r="I80" s="94"/>
      <c r="J80" s="94"/>
      <c r="K80" s="94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188"/>
      <c r="AW80" s="188"/>
      <c r="AX80" s="188"/>
      <c r="AY80" s="188"/>
      <c r="AZ80" s="188"/>
      <c r="BA80" s="179">
        <f t="shared" si="3"/>
        <v>0</v>
      </c>
      <c r="BB80" s="84"/>
      <c r="BC80" s="91">
        <f t="shared" si="4"/>
        <v>0</v>
      </c>
      <c r="BD80" s="84">
        <f>IF(ปริมาณงาน!BJ77&gt;=0,BA80,BA80-ABS(ปริมาณงาน!BJ77))</f>
        <v>0</v>
      </c>
      <c r="BE80" s="84" t="str">
        <f t="shared" si="5"/>
        <v>ถูกต้อง</v>
      </c>
    </row>
    <row r="81" spans="1:57" hidden="1" x14ac:dyDescent="0.35">
      <c r="A81" s="92">
        <v>69</v>
      </c>
      <c r="B81" s="92"/>
      <c r="C81" s="93"/>
      <c r="D81" s="93"/>
      <c r="E81" s="93"/>
      <c r="F81" s="93"/>
      <c r="G81" s="95"/>
      <c r="H81" s="94"/>
      <c r="I81" s="94"/>
      <c r="J81" s="94"/>
      <c r="K81" s="94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188"/>
      <c r="AW81" s="188"/>
      <c r="AX81" s="188"/>
      <c r="AY81" s="188"/>
      <c r="AZ81" s="188"/>
      <c r="BA81" s="179">
        <f t="shared" si="3"/>
        <v>0</v>
      </c>
      <c r="BB81" s="84"/>
      <c r="BC81" s="91">
        <f t="shared" si="4"/>
        <v>0</v>
      </c>
      <c r="BD81" s="84">
        <f>IF(ปริมาณงาน!BJ78&gt;=0,BA81,BA81-ABS(ปริมาณงาน!BJ78))</f>
        <v>0</v>
      </c>
      <c r="BE81" s="84" t="str">
        <f t="shared" si="5"/>
        <v>ถูกต้อง</v>
      </c>
    </row>
    <row r="82" spans="1:57" hidden="1" x14ac:dyDescent="0.35">
      <c r="A82" s="92">
        <v>70</v>
      </c>
      <c r="B82" s="92"/>
      <c r="C82" s="93"/>
      <c r="D82" s="93"/>
      <c r="E82" s="93"/>
      <c r="F82" s="93"/>
      <c r="G82" s="95"/>
      <c r="H82" s="94"/>
      <c r="I82" s="94"/>
      <c r="J82" s="94"/>
      <c r="K82" s="94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188"/>
      <c r="AW82" s="188"/>
      <c r="AX82" s="188"/>
      <c r="AY82" s="188"/>
      <c r="AZ82" s="188"/>
      <c r="BA82" s="179">
        <f t="shared" si="3"/>
        <v>0</v>
      </c>
      <c r="BB82" s="84"/>
      <c r="BC82" s="91">
        <f t="shared" si="4"/>
        <v>0</v>
      </c>
      <c r="BD82" s="84">
        <f>IF(ปริมาณงาน!BJ79&gt;=0,BA82,BA82-ABS(ปริมาณงาน!BJ79))</f>
        <v>0</v>
      </c>
      <c r="BE82" s="84" t="str">
        <f t="shared" si="5"/>
        <v>ถูกต้อง</v>
      </c>
    </row>
    <row r="83" spans="1:57" hidden="1" x14ac:dyDescent="0.35">
      <c r="A83" s="92">
        <v>71</v>
      </c>
      <c r="B83" s="92"/>
      <c r="C83" s="93"/>
      <c r="D83" s="93"/>
      <c r="E83" s="93"/>
      <c r="F83" s="93"/>
      <c r="G83" s="95"/>
      <c r="H83" s="94"/>
      <c r="I83" s="94"/>
      <c r="J83" s="94"/>
      <c r="K83" s="94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188"/>
      <c r="AW83" s="188"/>
      <c r="AX83" s="188"/>
      <c r="AY83" s="188"/>
      <c r="AZ83" s="188"/>
      <c r="BA83" s="179">
        <f t="shared" si="3"/>
        <v>0</v>
      </c>
      <c r="BB83" s="84"/>
      <c r="BC83" s="91">
        <f t="shared" si="4"/>
        <v>0</v>
      </c>
      <c r="BD83" s="84">
        <f>IF(ปริมาณงาน!BJ80&gt;=0,BA83,BA83-ABS(ปริมาณงาน!BJ80))</f>
        <v>0</v>
      </c>
      <c r="BE83" s="84" t="str">
        <f t="shared" si="5"/>
        <v>ถูกต้อง</v>
      </c>
    </row>
    <row r="84" spans="1:57" hidden="1" x14ac:dyDescent="0.35">
      <c r="A84" s="92">
        <v>72</v>
      </c>
      <c r="B84" s="92"/>
      <c r="C84" s="93"/>
      <c r="D84" s="93"/>
      <c r="E84" s="93"/>
      <c r="F84" s="93"/>
      <c r="G84" s="95"/>
      <c r="H84" s="94"/>
      <c r="I84" s="94"/>
      <c r="J84" s="94"/>
      <c r="K84" s="94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188"/>
      <c r="AW84" s="188"/>
      <c r="AX84" s="188"/>
      <c r="AY84" s="188"/>
      <c r="AZ84" s="188"/>
      <c r="BA84" s="179">
        <f t="shared" si="3"/>
        <v>0</v>
      </c>
      <c r="BB84" s="84"/>
      <c r="BC84" s="91">
        <f t="shared" si="4"/>
        <v>0</v>
      </c>
      <c r="BD84" s="84">
        <f>IF(ปริมาณงาน!BJ81&gt;=0,BA84,BA84-ABS(ปริมาณงาน!BJ81))</f>
        <v>0</v>
      </c>
      <c r="BE84" s="84" t="str">
        <f t="shared" si="5"/>
        <v>ถูกต้อง</v>
      </c>
    </row>
    <row r="85" spans="1:57" hidden="1" x14ac:dyDescent="0.35">
      <c r="A85" s="92">
        <v>73</v>
      </c>
      <c r="B85" s="92"/>
      <c r="C85" s="93"/>
      <c r="D85" s="93"/>
      <c r="E85" s="93"/>
      <c r="F85" s="93"/>
      <c r="G85" s="95"/>
      <c r="H85" s="94"/>
      <c r="I85" s="94"/>
      <c r="J85" s="94"/>
      <c r="K85" s="94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188"/>
      <c r="AW85" s="188"/>
      <c r="AX85" s="188"/>
      <c r="AY85" s="188"/>
      <c r="AZ85" s="188"/>
      <c r="BA85" s="179">
        <f t="shared" si="3"/>
        <v>0</v>
      </c>
      <c r="BB85" s="84"/>
      <c r="BC85" s="91">
        <f t="shared" si="4"/>
        <v>0</v>
      </c>
      <c r="BD85" s="84">
        <f>IF(ปริมาณงาน!BJ82&gt;=0,BA85,BA85-ABS(ปริมาณงาน!BJ82))</f>
        <v>0</v>
      </c>
      <c r="BE85" s="84" t="str">
        <f t="shared" si="5"/>
        <v>ถูกต้อง</v>
      </c>
    </row>
    <row r="86" spans="1:57" hidden="1" x14ac:dyDescent="0.35">
      <c r="A86" s="92">
        <v>74</v>
      </c>
      <c r="B86" s="92"/>
      <c r="C86" s="93"/>
      <c r="D86" s="93"/>
      <c r="E86" s="93"/>
      <c r="F86" s="93"/>
      <c r="G86" s="95"/>
      <c r="H86" s="94"/>
      <c r="I86" s="94"/>
      <c r="J86" s="94"/>
      <c r="K86" s="94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188"/>
      <c r="AW86" s="188"/>
      <c r="AX86" s="188"/>
      <c r="AY86" s="188"/>
      <c r="AZ86" s="188"/>
      <c r="BA86" s="179">
        <f t="shared" si="3"/>
        <v>0</v>
      </c>
      <c r="BB86" s="84"/>
      <c r="BC86" s="91">
        <f t="shared" si="4"/>
        <v>0</v>
      </c>
      <c r="BD86" s="84">
        <f>IF(ปริมาณงาน!BJ83&gt;=0,BA86,BA86-ABS(ปริมาณงาน!BJ83))</f>
        <v>0</v>
      </c>
      <c r="BE86" s="84" t="str">
        <f t="shared" si="5"/>
        <v>ถูกต้อง</v>
      </c>
    </row>
    <row r="87" spans="1:57" hidden="1" x14ac:dyDescent="0.35">
      <c r="A87" s="92">
        <v>75</v>
      </c>
      <c r="B87" s="92"/>
      <c r="C87" s="93"/>
      <c r="D87" s="93"/>
      <c r="E87" s="93"/>
      <c r="F87" s="93"/>
      <c r="G87" s="95"/>
      <c r="H87" s="94"/>
      <c r="I87" s="94"/>
      <c r="J87" s="94"/>
      <c r="K87" s="94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188"/>
      <c r="AW87" s="188"/>
      <c r="AX87" s="188"/>
      <c r="AY87" s="188"/>
      <c r="AZ87" s="188"/>
      <c r="BA87" s="179">
        <f t="shared" si="3"/>
        <v>0</v>
      </c>
      <c r="BB87" s="84"/>
      <c r="BC87" s="91">
        <f t="shared" si="4"/>
        <v>0</v>
      </c>
      <c r="BD87" s="84">
        <f>IF(ปริมาณงาน!BJ84&gt;=0,BA87,BA87-ABS(ปริมาณงาน!BJ84))</f>
        <v>0</v>
      </c>
      <c r="BE87" s="84" t="str">
        <f t="shared" si="5"/>
        <v>ถูกต้อง</v>
      </c>
    </row>
    <row r="88" spans="1:57" hidden="1" x14ac:dyDescent="0.35">
      <c r="A88" s="92">
        <v>76</v>
      </c>
      <c r="B88" s="92"/>
      <c r="C88" s="93"/>
      <c r="D88" s="93"/>
      <c r="E88" s="93"/>
      <c r="F88" s="93"/>
      <c r="G88" s="95"/>
      <c r="H88" s="94"/>
      <c r="I88" s="94"/>
      <c r="J88" s="94"/>
      <c r="K88" s="94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188"/>
      <c r="AW88" s="188"/>
      <c r="AX88" s="188"/>
      <c r="AY88" s="188"/>
      <c r="AZ88" s="188"/>
      <c r="BA88" s="179">
        <f t="shared" si="3"/>
        <v>0</v>
      </c>
      <c r="BB88" s="84"/>
      <c r="BC88" s="91">
        <f t="shared" si="4"/>
        <v>0</v>
      </c>
      <c r="BD88" s="84">
        <f>IF(ปริมาณงาน!BJ85&gt;=0,BA88,BA88-ABS(ปริมาณงาน!BJ85))</f>
        <v>0</v>
      </c>
      <c r="BE88" s="84" t="str">
        <f t="shared" si="5"/>
        <v>ถูกต้อง</v>
      </c>
    </row>
    <row r="89" spans="1:57" hidden="1" x14ac:dyDescent="0.35">
      <c r="A89" s="92">
        <v>77</v>
      </c>
      <c r="B89" s="92"/>
      <c r="C89" s="93"/>
      <c r="D89" s="93"/>
      <c r="E89" s="93"/>
      <c r="F89" s="93"/>
      <c r="G89" s="95"/>
      <c r="H89" s="94"/>
      <c r="I89" s="94"/>
      <c r="J89" s="94"/>
      <c r="K89" s="94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188"/>
      <c r="AW89" s="188"/>
      <c r="AX89" s="188"/>
      <c r="AY89" s="188"/>
      <c r="AZ89" s="188"/>
      <c r="BA89" s="179">
        <f t="shared" si="3"/>
        <v>0</v>
      </c>
      <c r="BB89" s="84"/>
      <c r="BC89" s="91">
        <f t="shared" si="4"/>
        <v>0</v>
      </c>
      <c r="BD89" s="84">
        <f>IF(ปริมาณงาน!BJ86&gt;=0,BA89,BA89-ABS(ปริมาณงาน!BJ86))</f>
        <v>0</v>
      </c>
      <c r="BE89" s="84" t="str">
        <f t="shared" si="5"/>
        <v>ถูกต้อง</v>
      </c>
    </row>
    <row r="90" spans="1:57" hidden="1" x14ac:dyDescent="0.35">
      <c r="A90" s="92">
        <v>78</v>
      </c>
      <c r="B90" s="92"/>
      <c r="C90" s="93"/>
      <c r="D90" s="93"/>
      <c r="E90" s="93"/>
      <c r="F90" s="93"/>
      <c r="G90" s="95"/>
      <c r="H90" s="94"/>
      <c r="I90" s="94"/>
      <c r="J90" s="94"/>
      <c r="K90" s="94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188"/>
      <c r="AW90" s="188"/>
      <c r="AX90" s="188"/>
      <c r="AY90" s="188"/>
      <c r="AZ90" s="188"/>
      <c r="BA90" s="179">
        <f t="shared" si="3"/>
        <v>0</v>
      </c>
      <c r="BB90" s="84"/>
      <c r="BC90" s="91">
        <f t="shared" si="4"/>
        <v>0</v>
      </c>
      <c r="BD90" s="84">
        <f>IF(ปริมาณงาน!BJ87&gt;=0,BA90,BA90-ABS(ปริมาณงาน!BJ87))</f>
        <v>0</v>
      </c>
      <c r="BE90" s="84" t="str">
        <f t="shared" si="5"/>
        <v>ถูกต้อง</v>
      </c>
    </row>
    <row r="91" spans="1:57" hidden="1" x14ac:dyDescent="0.35">
      <c r="A91" s="92">
        <v>79</v>
      </c>
      <c r="B91" s="92"/>
      <c r="C91" s="93"/>
      <c r="D91" s="93"/>
      <c r="E91" s="93"/>
      <c r="F91" s="93"/>
      <c r="G91" s="95"/>
      <c r="H91" s="94"/>
      <c r="I91" s="94"/>
      <c r="J91" s="94"/>
      <c r="K91" s="94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188"/>
      <c r="AW91" s="188"/>
      <c r="AX91" s="188"/>
      <c r="AY91" s="188"/>
      <c r="AZ91" s="188"/>
      <c r="BA91" s="179">
        <f t="shared" si="3"/>
        <v>0</v>
      </c>
      <c r="BB91" s="84"/>
      <c r="BC91" s="91">
        <f t="shared" si="4"/>
        <v>0</v>
      </c>
      <c r="BD91" s="84">
        <f>IF(ปริมาณงาน!BJ88&gt;=0,BA91,BA91-ABS(ปริมาณงาน!BJ88))</f>
        <v>0</v>
      </c>
      <c r="BE91" s="84" t="str">
        <f t="shared" si="5"/>
        <v>ถูกต้อง</v>
      </c>
    </row>
    <row r="92" spans="1:57" hidden="1" x14ac:dyDescent="0.35">
      <c r="A92" s="92">
        <v>80</v>
      </c>
      <c r="B92" s="92"/>
      <c r="C92" s="93"/>
      <c r="D92" s="93"/>
      <c r="E92" s="93"/>
      <c r="F92" s="93"/>
      <c r="G92" s="95"/>
      <c r="H92" s="94"/>
      <c r="I92" s="94"/>
      <c r="J92" s="94"/>
      <c r="K92" s="94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188"/>
      <c r="AW92" s="188"/>
      <c r="AX92" s="188"/>
      <c r="AY92" s="188"/>
      <c r="AZ92" s="188"/>
      <c r="BA92" s="179">
        <f t="shared" si="3"/>
        <v>0</v>
      </c>
      <c r="BB92" s="84"/>
      <c r="BC92" s="91">
        <f t="shared" si="4"/>
        <v>0</v>
      </c>
      <c r="BD92" s="84">
        <f>IF(ปริมาณงาน!BJ89&gt;=0,BA92,BA92-ABS(ปริมาณงาน!BJ89))</f>
        <v>0</v>
      </c>
      <c r="BE92" s="84" t="str">
        <f t="shared" si="5"/>
        <v>ถูกต้อง</v>
      </c>
    </row>
    <row r="93" spans="1:57" hidden="1" x14ac:dyDescent="0.35">
      <c r="A93" s="92">
        <v>81</v>
      </c>
      <c r="B93" s="92"/>
      <c r="C93" s="93"/>
      <c r="D93" s="93"/>
      <c r="E93" s="93"/>
      <c r="F93" s="93"/>
      <c r="G93" s="95"/>
      <c r="H93" s="94"/>
      <c r="I93" s="94"/>
      <c r="J93" s="94"/>
      <c r="K93" s="94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188"/>
      <c r="AW93" s="188"/>
      <c r="AX93" s="188"/>
      <c r="AY93" s="188"/>
      <c r="AZ93" s="188"/>
      <c r="BA93" s="179">
        <f t="shared" si="3"/>
        <v>0</v>
      </c>
      <c r="BB93" s="84"/>
      <c r="BC93" s="91">
        <f t="shared" si="4"/>
        <v>0</v>
      </c>
      <c r="BD93" s="84">
        <f>IF(ปริมาณงาน!BJ90&gt;=0,BA93,BA93-ABS(ปริมาณงาน!BJ90))</f>
        <v>0</v>
      </c>
      <c r="BE93" s="84" t="str">
        <f t="shared" si="5"/>
        <v>ถูกต้อง</v>
      </c>
    </row>
    <row r="94" spans="1:57" hidden="1" x14ac:dyDescent="0.35">
      <c r="A94" s="92">
        <v>82</v>
      </c>
      <c r="B94" s="92"/>
      <c r="C94" s="93"/>
      <c r="D94" s="93"/>
      <c r="E94" s="93"/>
      <c r="F94" s="93"/>
      <c r="G94" s="95"/>
      <c r="H94" s="94"/>
      <c r="I94" s="94"/>
      <c r="J94" s="94"/>
      <c r="K94" s="94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188"/>
      <c r="AW94" s="188"/>
      <c r="AX94" s="188"/>
      <c r="AY94" s="188"/>
      <c r="AZ94" s="188"/>
      <c r="BA94" s="179">
        <f t="shared" si="3"/>
        <v>0</v>
      </c>
      <c r="BB94" s="84"/>
      <c r="BC94" s="91">
        <f t="shared" si="4"/>
        <v>0</v>
      </c>
      <c r="BD94" s="84">
        <f>IF(ปริมาณงาน!BJ91&gt;=0,BA94,BA94-ABS(ปริมาณงาน!BJ91))</f>
        <v>0</v>
      </c>
      <c r="BE94" s="84" t="str">
        <f t="shared" si="5"/>
        <v>ถูกต้อง</v>
      </c>
    </row>
    <row r="95" spans="1:57" hidden="1" x14ac:dyDescent="0.35">
      <c r="A95" s="92">
        <v>83</v>
      </c>
      <c r="B95" s="92"/>
      <c r="C95" s="93"/>
      <c r="D95" s="93"/>
      <c r="E95" s="93"/>
      <c r="F95" s="93"/>
      <c r="G95" s="95"/>
      <c r="H95" s="94"/>
      <c r="I95" s="94"/>
      <c r="J95" s="94"/>
      <c r="K95" s="94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188"/>
      <c r="AW95" s="188"/>
      <c r="AX95" s="188"/>
      <c r="AY95" s="188"/>
      <c r="AZ95" s="188"/>
      <c r="BA95" s="179">
        <f t="shared" si="3"/>
        <v>0</v>
      </c>
      <c r="BB95" s="84"/>
      <c r="BC95" s="91">
        <f t="shared" si="4"/>
        <v>0</v>
      </c>
      <c r="BD95" s="84">
        <f>IF(ปริมาณงาน!BJ92&gt;=0,BA95,BA95-ABS(ปริมาณงาน!BJ92))</f>
        <v>0</v>
      </c>
      <c r="BE95" s="84" t="str">
        <f t="shared" si="5"/>
        <v>ถูกต้อง</v>
      </c>
    </row>
    <row r="96" spans="1:57" hidden="1" x14ac:dyDescent="0.35">
      <c r="A96" s="92">
        <v>84</v>
      </c>
      <c r="B96" s="92"/>
      <c r="C96" s="93"/>
      <c r="D96" s="93"/>
      <c r="E96" s="93"/>
      <c r="F96" s="93"/>
      <c r="G96" s="95"/>
      <c r="H96" s="94"/>
      <c r="I96" s="94"/>
      <c r="J96" s="94"/>
      <c r="K96" s="94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188"/>
      <c r="AW96" s="188"/>
      <c r="AX96" s="188"/>
      <c r="AY96" s="188"/>
      <c r="AZ96" s="188"/>
      <c r="BA96" s="179">
        <f t="shared" si="3"/>
        <v>0</v>
      </c>
      <c r="BB96" s="84"/>
      <c r="BC96" s="91">
        <f t="shared" si="4"/>
        <v>0</v>
      </c>
      <c r="BD96" s="84">
        <f>IF(ปริมาณงาน!BJ93&gt;=0,BA96,BA96-ABS(ปริมาณงาน!BJ93))</f>
        <v>0</v>
      </c>
      <c r="BE96" s="84" t="str">
        <f t="shared" si="5"/>
        <v>ถูกต้อง</v>
      </c>
    </row>
    <row r="97" spans="1:57" hidden="1" x14ac:dyDescent="0.35">
      <c r="A97" s="92">
        <v>85</v>
      </c>
      <c r="B97" s="92"/>
      <c r="C97" s="93"/>
      <c r="D97" s="93"/>
      <c r="E97" s="93"/>
      <c r="F97" s="93"/>
      <c r="G97" s="95"/>
      <c r="H97" s="94"/>
      <c r="I97" s="94"/>
      <c r="J97" s="94"/>
      <c r="K97" s="94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188"/>
      <c r="AW97" s="188"/>
      <c r="AX97" s="188"/>
      <c r="AY97" s="188"/>
      <c r="AZ97" s="188"/>
      <c r="BA97" s="179">
        <f t="shared" si="3"/>
        <v>0</v>
      </c>
      <c r="BB97" s="84"/>
      <c r="BC97" s="91">
        <f t="shared" si="4"/>
        <v>0</v>
      </c>
      <c r="BD97" s="84">
        <f>IF(ปริมาณงาน!BJ94&gt;=0,BA97,BA97-ABS(ปริมาณงาน!BJ94))</f>
        <v>0</v>
      </c>
      <c r="BE97" s="84" t="str">
        <f t="shared" si="5"/>
        <v>ถูกต้อง</v>
      </c>
    </row>
    <row r="98" spans="1:57" hidden="1" x14ac:dyDescent="0.35">
      <c r="A98" s="92">
        <v>86</v>
      </c>
      <c r="B98" s="92"/>
      <c r="C98" s="93"/>
      <c r="D98" s="93"/>
      <c r="E98" s="93"/>
      <c r="F98" s="93"/>
      <c r="G98" s="95"/>
      <c r="H98" s="94"/>
      <c r="I98" s="94"/>
      <c r="J98" s="94"/>
      <c r="K98" s="94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188"/>
      <c r="AW98" s="188"/>
      <c r="AX98" s="188"/>
      <c r="AY98" s="188"/>
      <c r="AZ98" s="188"/>
      <c r="BA98" s="179">
        <f t="shared" si="3"/>
        <v>0</v>
      </c>
      <c r="BB98" s="84"/>
      <c r="BC98" s="91">
        <f t="shared" si="4"/>
        <v>0</v>
      </c>
      <c r="BD98" s="84">
        <f>IF(ปริมาณงาน!BJ95&gt;=0,BA98,BA98-ABS(ปริมาณงาน!BJ95))</f>
        <v>0</v>
      </c>
      <c r="BE98" s="84" t="str">
        <f t="shared" si="5"/>
        <v>ถูกต้อง</v>
      </c>
    </row>
    <row r="99" spans="1:57" hidden="1" x14ac:dyDescent="0.35">
      <c r="A99" s="92">
        <v>87</v>
      </c>
      <c r="B99" s="92"/>
      <c r="C99" s="93"/>
      <c r="D99" s="93"/>
      <c r="E99" s="93"/>
      <c r="F99" s="93"/>
      <c r="G99" s="95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188"/>
      <c r="AW99" s="188"/>
      <c r="AX99" s="188"/>
      <c r="AY99" s="188"/>
      <c r="AZ99" s="188"/>
      <c r="BA99" s="179">
        <f t="shared" si="3"/>
        <v>0</v>
      </c>
      <c r="BB99" s="84"/>
      <c r="BC99" s="91">
        <f t="shared" si="4"/>
        <v>0</v>
      </c>
      <c r="BD99" s="84">
        <f>IF(ปริมาณงาน!BJ96&gt;=0,BA99,BA99-ABS(ปริมาณงาน!BJ96))</f>
        <v>0</v>
      </c>
      <c r="BE99" s="84" t="str">
        <f t="shared" si="5"/>
        <v>ถูกต้อง</v>
      </c>
    </row>
    <row r="100" spans="1:57" hidden="1" x14ac:dyDescent="0.35">
      <c r="A100" s="92">
        <v>88</v>
      </c>
      <c r="B100" s="92"/>
      <c r="C100" s="93"/>
      <c r="D100" s="93"/>
      <c r="E100" s="93"/>
      <c r="F100" s="93"/>
      <c r="G100" s="95"/>
      <c r="H100" s="94"/>
      <c r="I100" s="94"/>
      <c r="J100" s="94"/>
      <c r="K100" s="94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188"/>
      <c r="AW100" s="188"/>
      <c r="AX100" s="188"/>
      <c r="AY100" s="188"/>
      <c r="AZ100" s="188"/>
      <c r="BA100" s="179">
        <f t="shared" si="3"/>
        <v>0</v>
      </c>
      <c r="BB100" s="84"/>
      <c r="BC100" s="91">
        <f t="shared" si="4"/>
        <v>0</v>
      </c>
      <c r="BD100" s="84">
        <f>IF(ปริมาณงาน!BJ97&gt;=0,BA100,BA100-ABS(ปริมาณงาน!BJ97))</f>
        <v>0</v>
      </c>
      <c r="BE100" s="84" t="str">
        <f t="shared" si="5"/>
        <v>ถูกต้อง</v>
      </c>
    </row>
    <row r="101" spans="1:57" hidden="1" x14ac:dyDescent="0.35">
      <c r="A101" s="92">
        <v>89</v>
      </c>
      <c r="B101" s="92"/>
      <c r="C101" s="93"/>
      <c r="D101" s="93"/>
      <c r="E101" s="93"/>
      <c r="F101" s="93"/>
      <c r="G101" s="95"/>
      <c r="H101" s="94"/>
      <c r="I101" s="94"/>
      <c r="J101" s="94"/>
      <c r="K101" s="94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188"/>
      <c r="AW101" s="188"/>
      <c r="AX101" s="188"/>
      <c r="AY101" s="188"/>
      <c r="AZ101" s="188"/>
      <c r="BA101" s="179">
        <f t="shared" si="3"/>
        <v>0</v>
      </c>
      <c r="BB101" s="84"/>
      <c r="BC101" s="91">
        <f t="shared" si="4"/>
        <v>0</v>
      </c>
      <c r="BD101" s="84">
        <f>IF(ปริมาณงาน!BJ98&gt;=0,BA101,BA101-ABS(ปริมาณงาน!BJ98))</f>
        <v>0</v>
      </c>
      <c r="BE101" s="84" t="str">
        <f t="shared" si="5"/>
        <v>ถูกต้อง</v>
      </c>
    </row>
    <row r="102" spans="1:57" hidden="1" x14ac:dyDescent="0.35">
      <c r="A102" s="92">
        <v>90</v>
      </c>
      <c r="B102" s="92"/>
      <c r="C102" s="93"/>
      <c r="D102" s="93"/>
      <c r="E102" s="93"/>
      <c r="F102" s="93"/>
      <c r="G102" s="95"/>
      <c r="H102" s="94"/>
      <c r="I102" s="94"/>
      <c r="J102" s="94"/>
      <c r="K102" s="94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188"/>
      <c r="AW102" s="188"/>
      <c r="AX102" s="188"/>
      <c r="AY102" s="188"/>
      <c r="AZ102" s="188"/>
      <c r="BA102" s="179">
        <f t="shared" si="3"/>
        <v>0</v>
      </c>
      <c r="BB102" s="84"/>
      <c r="BC102" s="91">
        <f t="shared" si="4"/>
        <v>0</v>
      </c>
      <c r="BD102" s="84">
        <f>IF(ปริมาณงาน!BJ99&gt;=0,BA102,BA102-ABS(ปริมาณงาน!BJ99))</f>
        <v>0</v>
      </c>
      <c r="BE102" s="84" t="str">
        <f t="shared" si="5"/>
        <v>ถูกต้อง</v>
      </c>
    </row>
    <row r="103" spans="1:57" hidden="1" x14ac:dyDescent="0.35">
      <c r="A103" s="92">
        <v>91</v>
      </c>
      <c r="B103" s="92"/>
      <c r="C103" s="93"/>
      <c r="D103" s="93"/>
      <c r="E103" s="93"/>
      <c r="F103" s="93"/>
      <c r="G103" s="95"/>
      <c r="H103" s="94"/>
      <c r="I103" s="94"/>
      <c r="J103" s="94"/>
      <c r="K103" s="94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188"/>
      <c r="AW103" s="188"/>
      <c r="AX103" s="188"/>
      <c r="AY103" s="188"/>
      <c r="AZ103" s="188"/>
      <c r="BA103" s="179">
        <f t="shared" si="3"/>
        <v>0</v>
      </c>
      <c r="BB103" s="84"/>
      <c r="BC103" s="91">
        <f t="shared" si="4"/>
        <v>0</v>
      </c>
      <c r="BD103" s="84">
        <f>IF(ปริมาณงาน!BJ100&gt;=0,BA103,BA103-ABS(ปริมาณงาน!BJ100))</f>
        <v>0</v>
      </c>
      <c r="BE103" s="84" t="str">
        <f t="shared" si="5"/>
        <v>ถูกต้อง</v>
      </c>
    </row>
    <row r="104" spans="1:57" hidden="1" x14ac:dyDescent="0.35">
      <c r="A104" s="92">
        <v>92</v>
      </c>
      <c r="B104" s="92"/>
      <c r="C104" s="93"/>
      <c r="D104" s="93"/>
      <c r="E104" s="93"/>
      <c r="F104" s="93"/>
      <c r="G104" s="95"/>
      <c r="H104" s="94"/>
      <c r="I104" s="94"/>
      <c r="J104" s="94"/>
      <c r="K104" s="94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188"/>
      <c r="AW104" s="188"/>
      <c r="AX104" s="188"/>
      <c r="AY104" s="188"/>
      <c r="AZ104" s="188"/>
      <c r="BA104" s="179">
        <f t="shared" si="3"/>
        <v>0</v>
      </c>
      <c r="BB104" s="84"/>
      <c r="BC104" s="91">
        <f t="shared" si="4"/>
        <v>0</v>
      </c>
      <c r="BD104" s="84">
        <f>IF(ปริมาณงาน!BJ101&gt;=0,BA104,BA104-ABS(ปริมาณงาน!BJ101))</f>
        <v>0</v>
      </c>
      <c r="BE104" s="84" t="str">
        <f t="shared" si="5"/>
        <v>ถูกต้อง</v>
      </c>
    </row>
    <row r="105" spans="1:57" hidden="1" x14ac:dyDescent="0.35">
      <c r="A105" s="92">
        <v>93</v>
      </c>
      <c r="B105" s="92"/>
      <c r="C105" s="93"/>
      <c r="D105" s="93"/>
      <c r="E105" s="93"/>
      <c r="F105" s="93"/>
      <c r="G105" s="95"/>
      <c r="H105" s="94"/>
      <c r="I105" s="94"/>
      <c r="J105" s="94"/>
      <c r="K105" s="94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188"/>
      <c r="AW105" s="188"/>
      <c r="AX105" s="188"/>
      <c r="AY105" s="188"/>
      <c r="AZ105" s="188"/>
      <c r="BA105" s="179">
        <f t="shared" si="3"/>
        <v>0</v>
      </c>
      <c r="BB105" s="84"/>
      <c r="BC105" s="91">
        <f t="shared" si="4"/>
        <v>0</v>
      </c>
      <c r="BD105" s="84">
        <f>IF(ปริมาณงาน!BJ102&gt;=0,BA105,BA105-ABS(ปริมาณงาน!BJ102))</f>
        <v>0</v>
      </c>
      <c r="BE105" s="84" t="str">
        <f t="shared" si="5"/>
        <v>ถูกต้อง</v>
      </c>
    </row>
    <row r="106" spans="1:57" hidden="1" x14ac:dyDescent="0.35">
      <c r="A106" s="92">
        <v>94</v>
      </c>
      <c r="B106" s="92"/>
      <c r="C106" s="93"/>
      <c r="D106" s="93"/>
      <c r="E106" s="93"/>
      <c r="F106" s="93"/>
      <c r="G106" s="95"/>
      <c r="H106" s="94"/>
      <c r="I106" s="94"/>
      <c r="J106" s="94"/>
      <c r="K106" s="94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188"/>
      <c r="AW106" s="188"/>
      <c r="AX106" s="188"/>
      <c r="AY106" s="188"/>
      <c r="AZ106" s="188"/>
      <c r="BA106" s="179">
        <f t="shared" si="3"/>
        <v>0</v>
      </c>
      <c r="BB106" s="84"/>
      <c r="BC106" s="91">
        <f t="shared" si="4"/>
        <v>0</v>
      </c>
      <c r="BD106" s="84">
        <f>IF(ปริมาณงาน!BJ103&gt;=0,BA106,BA106-ABS(ปริมาณงาน!BJ103))</f>
        <v>0</v>
      </c>
      <c r="BE106" s="84" t="str">
        <f t="shared" si="5"/>
        <v>ถูกต้อง</v>
      </c>
    </row>
    <row r="107" spans="1:57" hidden="1" x14ac:dyDescent="0.35">
      <c r="A107" s="92">
        <v>95</v>
      </c>
      <c r="B107" s="92"/>
      <c r="C107" s="93"/>
      <c r="D107" s="93"/>
      <c r="E107" s="93"/>
      <c r="F107" s="93"/>
      <c r="G107" s="95"/>
      <c r="H107" s="94"/>
      <c r="I107" s="94"/>
      <c r="J107" s="94"/>
      <c r="K107" s="94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188"/>
      <c r="AW107" s="188"/>
      <c r="AX107" s="188"/>
      <c r="AY107" s="188"/>
      <c r="AZ107" s="188"/>
      <c r="BA107" s="179">
        <f t="shared" si="3"/>
        <v>0</v>
      </c>
      <c r="BB107" s="84"/>
      <c r="BC107" s="91">
        <f t="shared" si="4"/>
        <v>0</v>
      </c>
      <c r="BD107" s="84">
        <f>IF(ปริมาณงาน!BJ104&gt;=0,BA107,BA107-ABS(ปริมาณงาน!BJ104))</f>
        <v>0</v>
      </c>
      <c r="BE107" s="84" t="str">
        <f t="shared" si="5"/>
        <v>ถูกต้อง</v>
      </c>
    </row>
    <row r="108" spans="1:57" hidden="1" x14ac:dyDescent="0.35">
      <c r="A108" s="92">
        <v>96</v>
      </c>
      <c r="B108" s="92"/>
      <c r="C108" s="93"/>
      <c r="D108" s="93"/>
      <c r="E108" s="93"/>
      <c r="F108" s="93"/>
      <c r="G108" s="95"/>
      <c r="H108" s="94"/>
      <c r="I108" s="94"/>
      <c r="J108" s="94"/>
      <c r="K108" s="94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188"/>
      <c r="AW108" s="188"/>
      <c r="AX108" s="188"/>
      <c r="AY108" s="188"/>
      <c r="AZ108" s="188"/>
      <c r="BA108" s="179">
        <f t="shared" si="3"/>
        <v>0</v>
      </c>
      <c r="BB108" s="84"/>
      <c r="BC108" s="91">
        <f t="shared" si="4"/>
        <v>0</v>
      </c>
      <c r="BD108" s="84">
        <f>IF(ปริมาณงาน!BJ105&gt;=0,BA108,BA108-ABS(ปริมาณงาน!BJ105))</f>
        <v>0</v>
      </c>
      <c r="BE108" s="84" t="str">
        <f t="shared" si="5"/>
        <v>ถูกต้อง</v>
      </c>
    </row>
    <row r="109" spans="1:57" hidden="1" x14ac:dyDescent="0.35">
      <c r="A109" s="92">
        <v>97</v>
      </c>
      <c r="B109" s="92"/>
      <c r="C109" s="93"/>
      <c r="D109" s="93"/>
      <c r="E109" s="93"/>
      <c r="F109" s="93"/>
      <c r="G109" s="95"/>
      <c r="H109" s="94"/>
      <c r="I109" s="94"/>
      <c r="J109" s="94"/>
      <c r="K109" s="94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188"/>
      <c r="AW109" s="188"/>
      <c r="AX109" s="188"/>
      <c r="AY109" s="188"/>
      <c r="AZ109" s="188"/>
      <c r="BA109" s="179">
        <f t="shared" si="3"/>
        <v>0</v>
      </c>
      <c r="BB109" s="84"/>
      <c r="BC109" s="91">
        <f t="shared" si="4"/>
        <v>0</v>
      </c>
      <c r="BD109" s="84">
        <f>IF(ปริมาณงาน!BJ106&gt;=0,BA109,BA109-ABS(ปริมาณงาน!BJ106))</f>
        <v>0</v>
      </c>
      <c r="BE109" s="84" t="str">
        <f t="shared" si="5"/>
        <v>ถูกต้อง</v>
      </c>
    </row>
    <row r="110" spans="1:57" hidden="1" x14ac:dyDescent="0.35">
      <c r="A110" s="92">
        <v>98</v>
      </c>
      <c r="B110" s="92"/>
      <c r="C110" s="93"/>
      <c r="D110" s="93"/>
      <c r="E110" s="93"/>
      <c r="F110" s="93"/>
      <c r="G110" s="95"/>
      <c r="H110" s="94"/>
      <c r="I110" s="94"/>
      <c r="J110" s="94"/>
      <c r="K110" s="94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188"/>
      <c r="AW110" s="188"/>
      <c r="AX110" s="188"/>
      <c r="AY110" s="188"/>
      <c r="AZ110" s="188"/>
      <c r="BA110" s="179">
        <f t="shared" si="3"/>
        <v>0</v>
      </c>
      <c r="BB110" s="84"/>
      <c r="BC110" s="91">
        <f t="shared" si="4"/>
        <v>0</v>
      </c>
      <c r="BD110" s="84">
        <f>IF(ปริมาณงาน!BJ107&gt;=0,BA110,BA110-ABS(ปริมาณงาน!BJ107))</f>
        <v>0</v>
      </c>
      <c r="BE110" s="84" t="str">
        <f t="shared" si="5"/>
        <v>ถูกต้อง</v>
      </c>
    </row>
    <row r="111" spans="1:57" hidden="1" x14ac:dyDescent="0.35">
      <c r="A111" s="92">
        <v>99</v>
      </c>
      <c r="B111" s="92"/>
      <c r="C111" s="93"/>
      <c r="D111" s="93"/>
      <c r="E111" s="93"/>
      <c r="F111" s="93"/>
      <c r="G111" s="95"/>
      <c r="H111" s="94"/>
      <c r="I111" s="94"/>
      <c r="J111" s="94"/>
      <c r="K111" s="94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188"/>
      <c r="AW111" s="188"/>
      <c r="AX111" s="188"/>
      <c r="AY111" s="188"/>
      <c r="AZ111" s="188"/>
      <c r="BA111" s="179">
        <f t="shared" si="3"/>
        <v>0</v>
      </c>
      <c r="BB111" s="84"/>
      <c r="BC111" s="91">
        <f t="shared" si="4"/>
        <v>0</v>
      </c>
      <c r="BD111" s="84">
        <f>IF(ปริมาณงาน!BJ108&gt;=0,BA111,BA111-ABS(ปริมาณงาน!BJ108))</f>
        <v>0</v>
      </c>
      <c r="BE111" s="84" t="str">
        <f t="shared" si="5"/>
        <v>ถูกต้อง</v>
      </c>
    </row>
    <row r="112" spans="1:57" hidden="1" x14ac:dyDescent="0.35">
      <c r="A112" s="92">
        <v>100</v>
      </c>
      <c r="B112" s="92"/>
      <c r="C112" s="93"/>
      <c r="D112" s="93"/>
      <c r="E112" s="93"/>
      <c r="F112" s="93"/>
      <c r="G112" s="95"/>
      <c r="H112" s="94"/>
      <c r="I112" s="94"/>
      <c r="J112" s="94"/>
      <c r="K112" s="94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188"/>
      <c r="AW112" s="188"/>
      <c r="AX112" s="188"/>
      <c r="AY112" s="188"/>
      <c r="AZ112" s="188"/>
      <c r="BA112" s="179">
        <f t="shared" si="3"/>
        <v>0</v>
      </c>
      <c r="BB112" s="84"/>
      <c r="BC112" s="91">
        <f t="shared" si="4"/>
        <v>0</v>
      </c>
      <c r="BD112" s="84">
        <f>IF(ปริมาณงาน!BJ109&gt;=0,BA112,BA112-ABS(ปริมาณงาน!BJ109))</f>
        <v>0</v>
      </c>
      <c r="BE112" s="84" t="str">
        <f t="shared" si="5"/>
        <v>ถูกต้อง</v>
      </c>
    </row>
    <row r="113" spans="1:57" hidden="1" x14ac:dyDescent="0.35">
      <c r="A113" s="92">
        <v>101</v>
      </c>
      <c r="B113" s="92"/>
      <c r="C113" s="93"/>
      <c r="D113" s="93"/>
      <c r="E113" s="93"/>
      <c r="F113" s="93"/>
      <c r="G113" s="95"/>
      <c r="H113" s="94"/>
      <c r="I113" s="94"/>
      <c r="J113" s="94"/>
      <c r="K113" s="94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188"/>
      <c r="AW113" s="188"/>
      <c r="AX113" s="188"/>
      <c r="AY113" s="188"/>
      <c r="AZ113" s="188"/>
      <c r="BA113" s="179">
        <f t="shared" si="3"/>
        <v>0</v>
      </c>
      <c r="BB113" s="84"/>
      <c r="BC113" s="91">
        <f t="shared" si="4"/>
        <v>0</v>
      </c>
      <c r="BD113" s="84">
        <f>IF(ปริมาณงาน!BJ110&gt;=0,BA113,BA113-ABS(ปริมาณงาน!BJ110))</f>
        <v>0</v>
      </c>
      <c r="BE113" s="84" t="str">
        <f t="shared" si="5"/>
        <v>ถูกต้อง</v>
      </c>
    </row>
    <row r="114" spans="1:57" hidden="1" x14ac:dyDescent="0.35">
      <c r="A114" s="92">
        <v>102</v>
      </c>
      <c r="B114" s="92"/>
      <c r="C114" s="93"/>
      <c r="D114" s="93"/>
      <c r="E114" s="93"/>
      <c r="F114" s="93"/>
      <c r="G114" s="95"/>
      <c r="H114" s="94"/>
      <c r="I114" s="94"/>
      <c r="J114" s="94"/>
      <c r="K114" s="94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188"/>
      <c r="AW114" s="188"/>
      <c r="AX114" s="188"/>
      <c r="AY114" s="188"/>
      <c r="AZ114" s="188"/>
      <c r="BA114" s="179">
        <f t="shared" si="3"/>
        <v>0</v>
      </c>
      <c r="BB114" s="84"/>
      <c r="BC114" s="91">
        <f t="shared" si="4"/>
        <v>0</v>
      </c>
      <c r="BD114" s="84">
        <f>IF(ปริมาณงาน!BJ111&gt;=0,BA114,BA114-ABS(ปริมาณงาน!BJ111))</f>
        <v>0</v>
      </c>
      <c r="BE114" s="84" t="str">
        <f t="shared" si="5"/>
        <v>ถูกต้อง</v>
      </c>
    </row>
    <row r="115" spans="1:57" hidden="1" x14ac:dyDescent="0.35">
      <c r="A115" s="92">
        <v>103</v>
      </c>
      <c r="B115" s="92"/>
      <c r="C115" s="93"/>
      <c r="D115" s="93"/>
      <c r="E115" s="93"/>
      <c r="F115" s="93"/>
      <c r="G115" s="95"/>
      <c r="H115" s="94"/>
      <c r="I115" s="94"/>
      <c r="J115" s="94"/>
      <c r="K115" s="94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188"/>
      <c r="AW115" s="188"/>
      <c r="AX115" s="188"/>
      <c r="AY115" s="188"/>
      <c r="AZ115" s="188"/>
      <c r="BA115" s="179">
        <f t="shared" si="3"/>
        <v>0</v>
      </c>
      <c r="BB115" s="84"/>
      <c r="BC115" s="91">
        <f t="shared" si="4"/>
        <v>0</v>
      </c>
      <c r="BD115" s="84">
        <f>IF(ปริมาณงาน!BJ112&gt;=0,BA115,BA115-ABS(ปริมาณงาน!BJ112))</f>
        <v>0</v>
      </c>
      <c r="BE115" s="84" t="str">
        <f t="shared" si="5"/>
        <v>ถูกต้อง</v>
      </c>
    </row>
    <row r="116" spans="1:57" hidden="1" x14ac:dyDescent="0.35">
      <c r="A116" s="92">
        <v>104</v>
      </c>
      <c r="B116" s="92"/>
      <c r="C116" s="93"/>
      <c r="D116" s="93"/>
      <c r="E116" s="93"/>
      <c r="F116" s="93"/>
      <c r="G116" s="95"/>
      <c r="H116" s="94"/>
      <c r="I116" s="94"/>
      <c r="J116" s="94"/>
      <c r="K116" s="94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188"/>
      <c r="AW116" s="188"/>
      <c r="AX116" s="188"/>
      <c r="AY116" s="188"/>
      <c r="AZ116" s="188"/>
      <c r="BA116" s="179">
        <f t="shared" si="3"/>
        <v>0</v>
      </c>
      <c r="BB116" s="84"/>
      <c r="BC116" s="91">
        <f t="shared" si="4"/>
        <v>0</v>
      </c>
      <c r="BD116" s="84">
        <f>IF(ปริมาณงาน!BJ113&gt;=0,BA116,BA116-ABS(ปริมาณงาน!BJ113))</f>
        <v>0</v>
      </c>
      <c r="BE116" s="84" t="str">
        <f t="shared" si="5"/>
        <v>ถูกต้อง</v>
      </c>
    </row>
    <row r="117" spans="1:57" hidden="1" x14ac:dyDescent="0.35">
      <c r="A117" s="92">
        <v>105</v>
      </c>
      <c r="B117" s="92"/>
      <c r="C117" s="93"/>
      <c r="D117" s="93"/>
      <c r="E117" s="93"/>
      <c r="F117" s="93"/>
      <c r="G117" s="95"/>
      <c r="H117" s="94"/>
      <c r="I117" s="94"/>
      <c r="J117" s="94"/>
      <c r="K117" s="94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188"/>
      <c r="AW117" s="188"/>
      <c r="AX117" s="188"/>
      <c r="AY117" s="188"/>
      <c r="AZ117" s="188"/>
      <c r="BA117" s="179">
        <f t="shared" si="3"/>
        <v>0</v>
      </c>
      <c r="BB117" s="84"/>
      <c r="BC117" s="91">
        <f t="shared" si="4"/>
        <v>0</v>
      </c>
      <c r="BD117" s="84">
        <f>IF(ปริมาณงาน!BJ114&gt;=0,BA117,BA117-ABS(ปริมาณงาน!BJ114))</f>
        <v>0</v>
      </c>
      <c r="BE117" s="84" t="str">
        <f t="shared" si="5"/>
        <v>ถูกต้อง</v>
      </c>
    </row>
    <row r="118" spans="1:57" hidden="1" x14ac:dyDescent="0.35">
      <c r="A118" s="92">
        <v>106</v>
      </c>
      <c r="B118" s="92"/>
      <c r="C118" s="93"/>
      <c r="D118" s="93"/>
      <c r="E118" s="93"/>
      <c r="F118" s="93"/>
      <c r="G118" s="95"/>
      <c r="H118" s="94"/>
      <c r="I118" s="94"/>
      <c r="J118" s="94"/>
      <c r="K118" s="94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188"/>
      <c r="AW118" s="188"/>
      <c r="AX118" s="188"/>
      <c r="AY118" s="188"/>
      <c r="AZ118" s="188"/>
      <c r="BA118" s="179">
        <f t="shared" si="3"/>
        <v>0</v>
      </c>
      <c r="BB118" s="84"/>
      <c r="BC118" s="91">
        <f t="shared" si="4"/>
        <v>0</v>
      </c>
      <c r="BD118" s="84">
        <f>IF(ปริมาณงาน!BJ115&gt;=0,BA118,BA118-ABS(ปริมาณงาน!BJ115))</f>
        <v>0</v>
      </c>
      <c r="BE118" s="84" t="str">
        <f t="shared" si="5"/>
        <v>ถูกต้อง</v>
      </c>
    </row>
    <row r="119" spans="1:57" hidden="1" x14ac:dyDescent="0.35">
      <c r="A119" s="92">
        <v>107</v>
      </c>
      <c r="B119" s="92"/>
      <c r="C119" s="93"/>
      <c r="D119" s="93"/>
      <c r="E119" s="93"/>
      <c r="F119" s="93"/>
      <c r="G119" s="95"/>
      <c r="H119" s="94"/>
      <c r="I119" s="94"/>
      <c r="J119" s="94"/>
      <c r="K119" s="94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188"/>
      <c r="AW119" s="188"/>
      <c r="AX119" s="188"/>
      <c r="AY119" s="188"/>
      <c r="AZ119" s="188"/>
      <c r="BA119" s="179">
        <f t="shared" si="3"/>
        <v>0</v>
      </c>
      <c r="BB119" s="84"/>
      <c r="BC119" s="91">
        <f t="shared" si="4"/>
        <v>0</v>
      </c>
      <c r="BD119" s="84">
        <f>IF(ปริมาณงาน!BJ116&gt;=0,BA119,BA119-ABS(ปริมาณงาน!BJ116))</f>
        <v>0</v>
      </c>
      <c r="BE119" s="84" t="str">
        <f t="shared" si="5"/>
        <v>ถูกต้อง</v>
      </c>
    </row>
    <row r="120" spans="1:57" hidden="1" x14ac:dyDescent="0.35">
      <c r="A120" s="92">
        <v>108</v>
      </c>
      <c r="B120" s="92"/>
      <c r="C120" s="93"/>
      <c r="D120" s="93"/>
      <c r="E120" s="93"/>
      <c r="F120" s="93"/>
      <c r="G120" s="95"/>
      <c r="H120" s="94"/>
      <c r="I120" s="94"/>
      <c r="J120" s="94"/>
      <c r="K120" s="94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188"/>
      <c r="AW120" s="188"/>
      <c r="AX120" s="188"/>
      <c r="AY120" s="188"/>
      <c r="AZ120" s="188"/>
      <c r="BA120" s="179">
        <f t="shared" si="3"/>
        <v>0</v>
      </c>
      <c r="BB120" s="84"/>
      <c r="BC120" s="91">
        <f t="shared" si="4"/>
        <v>0</v>
      </c>
      <c r="BD120" s="84">
        <f>IF(ปริมาณงาน!BJ117&gt;=0,BA120,BA120-ABS(ปริมาณงาน!BJ117))</f>
        <v>0</v>
      </c>
      <c r="BE120" s="84" t="str">
        <f t="shared" si="5"/>
        <v>ถูกต้อง</v>
      </c>
    </row>
    <row r="121" spans="1:57" hidden="1" x14ac:dyDescent="0.35">
      <c r="A121" s="92">
        <v>109</v>
      </c>
      <c r="B121" s="92"/>
      <c r="C121" s="93"/>
      <c r="D121" s="93"/>
      <c r="E121" s="93"/>
      <c r="F121" s="93"/>
      <c r="G121" s="95"/>
      <c r="H121" s="94"/>
      <c r="I121" s="94"/>
      <c r="J121" s="94"/>
      <c r="K121" s="94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188"/>
      <c r="AW121" s="188"/>
      <c r="AX121" s="188"/>
      <c r="AY121" s="188"/>
      <c r="AZ121" s="188"/>
      <c r="BA121" s="179">
        <f t="shared" si="3"/>
        <v>0</v>
      </c>
      <c r="BB121" s="84"/>
      <c r="BC121" s="91">
        <f t="shared" si="4"/>
        <v>0</v>
      </c>
      <c r="BD121" s="84">
        <f>IF(ปริมาณงาน!BJ118&gt;=0,BA121,BA121-ABS(ปริมาณงาน!BJ118))</f>
        <v>0</v>
      </c>
      <c r="BE121" s="84" t="str">
        <f t="shared" si="5"/>
        <v>ถูกต้อง</v>
      </c>
    </row>
    <row r="122" spans="1:57" hidden="1" x14ac:dyDescent="0.35">
      <c r="A122" s="92">
        <v>110</v>
      </c>
      <c r="B122" s="92"/>
      <c r="C122" s="93"/>
      <c r="D122" s="93"/>
      <c r="E122" s="93"/>
      <c r="F122" s="93"/>
      <c r="G122" s="95"/>
      <c r="H122" s="94"/>
      <c r="I122" s="94"/>
      <c r="J122" s="94"/>
      <c r="K122" s="94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188"/>
      <c r="AW122" s="188"/>
      <c r="AX122" s="188"/>
      <c r="AY122" s="188"/>
      <c r="AZ122" s="188"/>
      <c r="BA122" s="179">
        <f t="shared" si="3"/>
        <v>0</v>
      </c>
      <c r="BB122" s="84"/>
      <c r="BC122" s="91">
        <f t="shared" si="4"/>
        <v>0</v>
      </c>
      <c r="BD122" s="84">
        <f>IF(ปริมาณงาน!BJ119&gt;=0,BA122,BA122-ABS(ปริมาณงาน!BJ119))</f>
        <v>0</v>
      </c>
      <c r="BE122" s="84" t="str">
        <f t="shared" si="5"/>
        <v>ถูกต้อง</v>
      </c>
    </row>
    <row r="123" spans="1:57" hidden="1" x14ac:dyDescent="0.35">
      <c r="A123" s="92">
        <v>111</v>
      </c>
      <c r="B123" s="92"/>
      <c r="C123" s="93"/>
      <c r="D123" s="93"/>
      <c r="E123" s="93"/>
      <c r="F123" s="93"/>
      <c r="G123" s="95"/>
      <c r="H123" s="94"/>
      <c r="I123" s="94"/>
      <c r="J123" s="94"/>
      <c r="K123" s="94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188"/>
      <c r="AW123" s="188"/>
      <c r="AX123" s="188"/>
      <c r="AY123" s="188"/>
      <c r="AZ123" s="188"/>
      <c r="BA123" s="179">
        <f t="shared" si="3"/>
        <v>0</v>
      </c>
      <c r="BB123" s="84"/>
      <c r="BC123" s="91">
        <f t="shared" si="4"/>
        <v>0</v>
      </c>
      <c r="BD123" s="84">
        <f>IF(ปริมาณงาน!BJ120&gt;=0,BA123,BA123-ABS(ปริมาณงาน!BJ120))</f>
        <v>0</v>
      </c>
      <c r="BE123" s="84" t="str">
        <f t="shared" si="5"/>
        <v>ถูกต้อง</v>
      </c>
    </row>
    <row r="124" spans="1:57" hidden="1" x14ac:dyDescent="0.35">
      <c r="A124" s="92">
        <v>112</v>
      </c>
      <c r="B124" s="92"/>
      <c r="C124" s="93"/>
      <c r="D124" s="93"/>
      <c r="E124" s="93"/>
      <c r="F124" s="93"/>
      <c r="G124" s="95"/>
      <c r="H124" s="94"/>
      <c r="I124" s="94"/>
      <c r="J124" s="94"/>
      <c r="K124" s="94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188"/>
      <c r="AW124" s="188"/>
      <c r="AX124" s="188"/>
      <c r="AY124" s="188"/>
      <c r="AZ124" s="188"/>
      <c r="BA124" s="179">
        <f t="shared" si="3"/>
        <v>0</v>
      </c>
      <c r="BB124" s="84"/>
      <c r="BC124" s="91">
        <f t="shared" si="4"/>
        <v>0</v>
      </c>
      <c r="BD124" s="84">
        <f>IF(ปริมาณงาน!BJ121&gt;=0,BA124,BA124-ABS(ปริมาณงาน!BJ121))</f>
        <v>0</v>
      </c>
      <c r="BE124" s="84" t="str">
        <f t="shared" si="5"/>
        <v>ถูกต้อง</v>
      </c>
    </row>
    <row r="125" spans="1:57" hidden="1" x14ac:dyDescent="0.35">
      <c r="A125" s="92">
        <v>113</v>
      </c>
      <c r="B125" s="92"/>
      <c r="C125" s="93"/>
      <c r="D125" s="93"/>
      <c r="E125" s="93"/>
      <c r="F125" s="93"/>
      <c r="G125" s="95"/>
      <c r="H125" s="94"/>
      <c r="I125" s="94"/>
      <c r="J125" s="94"/>
      <c r="K125" s="94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188"/>
      <c r="AW125" s="188"/>
      <c r="AX125" s="188"/>
      <c r="AY125" s="188"/>
      <c r="AZ125" s="188"/>
      <c r="BA125" s="179">
        <f t="shared" si="3"/>
        <v>0</v>
      </c>
      <c r="BB125" s="84"/>
      <c r="BC125" s="91">
        <f t="shared" si="4"/>
        <v>0</v>
      </c>
      <c r="BD125" s="84">
        <f>IF(ปริมาณงาน!BJ122&gt;=0,BA125,BA125-ABS(ปริมาณงาน!BJ122))</f>
        <v>0</v>
      </c>
      <c r="BE125" s="84" t="str">
        <f t="shared" si="5"/>
        <v>ถูกต้อง</v>
      </c>
    </row>
    <row r="126" spans="1:57" hidden="1" x14ac:dyDescent="0.35">
      <c r="A126" s="92">
        <v>114</v>
      </c>
      <c r="B126" s="92"/>
      <c r="C126" s="93"/>
      <c r="D126" s="93"/>
      <c r="E126" s="93"/>
      <c r="F126" s="93"/>
      <c r="G126" s="95"/>
      <c r="H126" s="94"/>
      <c r="I126" s="94"/>
      <c r="J126" s="94"/>
      <c r="K126" s="94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188"/>
      <c r="AW126" s="188"/>
      <c r="AX126" s="188"/>
      <c r="AY126" s="188"/>
      <c r="AZ126" s="188"/>
      <c r="BA126" s="179">
        <f t="shared" si="3"/>
        <v>0</v>
      </c>
      <c r="BB126" s="84"/>
      <c r="BC126" s="91">
        <f t="shared" si="4"/>
        <v>0</v>
      </c>
      <c r="BD126" s="84">
        <f>IF(ปริมาณงาน!BJ123&gt;=0,BA126,BA126-ABS(ปริมาณงาน!BJ123))</f>
        <v>0</v>
      </c>
      <c r="BE126" s="84" t="str">
        <f t="shared" si="5"/>
        <v>ถูกต้อง</v>
      </c>
    </row>
    <row r="127" spans="1:57" hidden="1" x14ac:dyDescent="0.35">
      <c r="A127" s="92">
        <v>115</v>
      </c>
      <c r="B127" s="92"/>
      <c r="C127" s="93"/>
      <c r="D127" s="93"/>
      <c r="E127" s="93"/>
      <c r="F127" s="93"/>
      <c r="G127" s="95"/>
      <c r="H127" s="94"/>
      <c r="I127" s="94"/>
      <c r="J127" s="94"/>
      <c r="K127" s="94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188"/>
      <c r="AW127" s="188"/>
      <c r="AX127" s="188"/>
      <c r="AY127" s="188"/>
      <c r="AZ127" s="188"/>
      <c r="BA127" s="179">
        <f t="shared" si="3"/>
        <v>0</v>
      </c>
      <c r="BB127" s="84"/>
      <c r="BC127" s="91">
        <f t="shared" si="4"/>
        <v>0</v>
      </c>
      <c r="BD127" s="84">
        <f>IF(ปริมาณงาน!BJ124&gt;=0,BA127,BA127-ABS(ปริมาณงาน!BJ124))</f>
        <v>0</v>
      </c>
      <c r="BE127" s="84" t="str">
        <f t="shared" si="5"/>
        <v>ถูกต้อง</v>
      </c>
    </row>
    <row r="128" spans="1:57" hidden="1" x14ac:dyDescent="0.35">
      <c r="A128" s="92">
        <v>116</v>
      </c>
      <c r="B128" s="92"/>
      <c r="C128" s="93"/>
      <c r="D128" s="93"/>
      <c r="E128" s="93"/>
      <c r="F128" s="93"/>
      <c r="G128" s="95"/>
      <c r="H128" s="94"/>
      <c r="I128" s="94"/>
      <c r="J128" s="94"/>
      <c r="K128" s="94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188"/>
      <c r="AW128" s="188"/>
      <c r="AX128" s="188"/>
      <c r="AY128" s="188"/>
      <c r="AZ128" s="188"/>
      <c r="BA128" s="179">
        <f t="shared" si="3"/>
        <v>0</v>
      </c>
      <c r="BB128" s="84"/>
      <c r="BC128" s="91">
        <f t="shared" si="4"/>
        <v>0</v>
      </c>
      <c r="BD128" s="84">
        <f>IF(ปริมาณงาน!BJ125&gt;=0,BA128,BA128-ABS(ปริมาณงาน!BJ125))</f>
        <v>0</v>
      </c>
      <c r="BE128" s="84" t="str">
        <f t="shared" si="5"/>
        <v>ถูกต้อง</v>
      </c>
    </row>
    <row r="129" spans="1:58" hidden="1" x14ac:dyDescent="0.35">
      <c r="A129" s="92">
        <v>117</v>
      </c>
      <c r="B129" s="92"/>
      <c r="C129" s="93"/>
      <c r="D129" s="93"/>
      <c r="E129" s="93"/>
      <c r="F129" s="93"/>
      <c r="G129" s="95"/>
      <c r="H129" s="94"/>
      <c r="I129" s="94"/>
      <c r="J129" s="94"/>
      <c r="K129" s="94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188"/>
      <c r="AW129" s="188"/>
      <c r="AX129" s="188"/>
      <c r="AY129" s="188"/>
      <c r="AZ129" s="188"/>
      <c r="BA129" s="179">
        <f t="shared" si="3"/>
        <v>0</v>
      </c>
      <c r="BB129" s="84"/>
      <c r="BC129" s="91">
        <f t="shared" si="4"/>
        <v>0</v>
      </c>
      <c r="BD129" s="84">
        <f>IF(ปริมาณงาน!BJ126&gt;=0,BA129,BA129-ABS(ปริมาณงาน!BJ126))</f>
        <v>0</v>
      </c>
      <c r="BE129" s="84" t="str">
        <f t="shared" si="5"/>
        <v>ถูกต้อง</v>
      </c>
    </row>
    <row r="130" spans="1:58" x14ac:dyDescent="0.35">
      <c r="A130" s="92">
        <v>118</v>
      </c>
      <c r="B130" s="92"/>
      <c r="C130" s="93"/>
      <c r="D130" s="93"/>
      <c r="E130" s="93"/>
      <c r="F130" s="93"/>
      <c r="G130" s="95"/>
      <c r="H130" s="94"/>
      <c r="I130" s="94"/>
      <c r="J130" s="94"/>
      <c r="K130" s="94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188"/>
      <c r="AW130" s="188"/>
      <c r="AX130" s="188"/>
      <c r="AY130" s="188"/>
      <c r="AZ130" s="188"/>
      <c r="BA130" s="179">
        <f t="shared" si="3"/>
        <v>0</v>
      </c>
      <c r="BB130" s="84"/>
      <c r="BC130" s="91">
        <f t="shared" si="4"/>
        <v>0</v>
      </c>
      <c r="BD130" s="84">
        <f>IF(ปริมาณงาน!BJ127&gt;=0,BA130,BA130-ABS(ปริมาณงาน!BJ127))</f>
        <v>0</v>
      </c>
      <c r="BE130" s="84" t="str">
        <f t="shared" si="5"/>
        <v>ถูกต้อง</v>
      </c>
    </row>
    <row r="131" spans="1:58" x14ac:dyDescent="0.35">
      <c r="A131" s="92">
        <v>119</v>
      </c>
      <c r="B131" s="92"/>
      <c r="C131" s="93"/>
      <c r="D131" s="93"/>
      <c r="E131" s="93"/>
      <c r="F131" s="93"/>
      <c r="G131" s="95"/>
      <c r="H131" s="94"/>
      <c r="I131" s="94"/>
      <c r="J131" s="94"/>
      <c r="K131" s="94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188"/>
      <c r="AW131" s="188"/>
      <c r="AX131" s="188"/>
      <c r="AY131" s="188"/>
      <c r="AZ131" s="188"/>
      <c r="BA131" s="179">
        <f t="shared" si="3"/>
        <v>0</v>
      </c>
      <c r="BB131" s="84"/>
      <c r="BC131" s="91">
        <f t="shared" si="4"/>
        <v>0</v>
      </c>
      <c r="BD131" s="84">
        <f>IF(ปริมาณงาน!BJ128&gt;=0,BA131,BA131-ABS(ปริมาณงาน!BJ128))</f>
        <v>0</v>
      </c>
      <c r="BE131" s="84" t="str">
        <f t="shared" si="5"/>
        <v>ถูกต้อง</v>
      </c>
    </row>
    <row r="132" spans="1:58" x14ac:dyDescent="0.35">
      <c r="A132" s="92">
        <v>120</v>
      </c>
      <c r="B132" s="92"/>
      <c r="C132" s="93"/>
      <c r="D132" s="93"/>
      <c r="E132" s="93"/>
      <c r="F132" s="93"/>
      <c r="G132" s="95"/>
      <c r="H132" s="94"/>
      <c r="I132" s="94"/>
      <c r="J132" s="94"/>
      <c r="K132" s="94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188"/>
      <c r="AW132" s="188"/>
      <c r="AX132" s="188"/>
      <c r="AY132" s="188"/>
      <c r="AZ132" s="188"/>
      <c r="BA132" s="179">
        <f t="shared" si="3"/>
        <v>0</v>
      </c>
      <c r="BB132" s="84"/>
      <c r="BC132" s="91">
        <f t="shared" si="4"/>
        <v>0</v>
      </c>
      <c r="BD132" s="84">
        <f>IF(ปริมาณงาน!BJ129&gt;=0,BA132,BA132-ABS(ปริมาณงาน!BJ129))</f>
        <v>0</v>
      </c>
      <c r="BE132" s="84" t="str">
        <f t="shared" si="5"/>
        <v>ถูกต้อง</v>
      </c>
    </row>
    <row r="133" spans="1:58" s="99" customFormat="1" ht="26.65" customHeight="1" x14ac:dyDescent="0.35">
      <c r="A133" s="435" t="s">
        <v>235</v>
      </c>
      <c r="B133" s="436"/>
      <c r="C133" s="437"/>
      <c r="D133" s="291"/>
      <c r="E133" s="111">
        <f t="shared" ref="E133:BC133" si="6">SUM(E13:E132)</f>
        <v>0</v>
      </c>
      <c r="F133" s="111">
        <f t="shared" si="6"/>
        <v>0</v>
      </c>
      <c r="G133" s="111">
        <f t="shared" si="6"/>
        <v>0</v>
      </c>
      <c r="H133" s="111">
        <f t="shared" si="6"/>
        <v>0</v>
      </c>
      <c r="I133" s="111">
        <f t="shared" si="6"/>
        <v>0</v>
      </c>
      <c r="J133" s="111">
        <f t="shared" si="6"/>
        <v>0</v>
      </c>
      <c r="K133" s="111">
        <f t="shared" si="6"/>
        <v>0</v>
      </c>
      <c r="L133" s="111">
        <f t="shared" si="6"/>
        <v>0</v>
      </c>
      <c r="M133" s="111">
        <f t="shared" si="6"/>
        <v>0</v>
      </c>
      <c r="N133" s="111">
        <f t="shared" si="6"/>
        <v>0</v>
      </c>
      <c r="O133" s="111">
        <f t="shared" si="6"/>
        <v>0</v>
      </c>
      <c r="P133" s="111">
        <f t="shared" si="6"/>
        <v>0</v>
      </c>
      <c r="Q133" s="111">
        <f t="shared" si="6"/>
        <v>0</v>
      </c>
      <c r="R133" s="111">
        <f t="shared" si="6"/>
        <v>0</v>
      </c>
      <c r="S133" s="111">
        <f t="shared" si="6"/>
        <v>0</v>
      </c>
      <c r="T133" s="111">
        <f t="shared" si="6"/>
        <v>0</v>
      </c>
      <c r="U133" s="111">
        <f t="shared" si="6"/>
        <v>0</v>
      </c>
      <c r="V133" s="111">
        <f t="shared" si="6"/>
        <v>0</v>
      </c>
      <c r="W133" s="111">
        <f t="shared" si="6"/>
        <v>0</v>
      </c>
      <c r="X133" s="111">
        <f t="shared" si="6"/>
        <v>0</v>
      </c>
      <c r="Y133" s="111">
        <f t="shared" si="6"/>
        <v>0</v>
      </c>
      <c r="Z133" s="111">
        <f t="shared" si="6"/>
        <v>0</v>
      </c>
      <c r="AA133" s="111">
        <f t="shared" si="6"/>
        <v>0</v>
      </c>
      <c r="AB133" s="111">
        <f t="shared" si="6"/>
        <v>0</v>
      </c>
      <c r="AC133" s="111">
        <f t="shared" si="6"/>
        <v>0</v>
      </c>
      <c r="AD133" s="111">
        <f t="shared" si="6"/>
        <v>0</v>
      </c>
      <c r="AE133" s="111">
        <f t="shared" si="6"/>
        <v>0</v>
      </c>
      <c r="AF133" s="111">
        <f t="shared" si="6"/>
        <v>0</v>
      </c>
      <c r="AG133" s="111">
        <f t="shared" si="6"/>
        <v>0</v>
      </c>
      <c r="AH133" s="111">
        <f t="shared" si="6"/>
        <v>0</v>
      </c>
      <c r="AI133" s="111">
        <f t="shared" si="6"/>
        <v>0</v>
      </c>
      <c r="AJ133" s="111">
        <f t="shared" si="6"/>
        <v>0</v>
      </c>
      <c r="AK133" s="111">
        <f t="shared" si="6"/>
        <v>0</v>
      </c>
      <c r="AL133" s="111">
        <f t="shared" si="6"/>
        <v>0</v>
      </c>
      <c r="AM133" s="111">
        <f t="shared" si="6"/>
        <v>0</v>
      </c>
      <c r="AN133" s="111">
        <f>SUM(AN13:AN132)</f>
        <v>0</v>
      </c>
      <c r="AO133" s="111">
        <f t="shared" si="6"/>
        <v>0</v>
      </c>
      <c r="AP133" s="111">
        <f t="shared" si="6"/>
        <v>0</v>
      </c>
      <c r="AQ133" s="111">
        <f t="shared" si="6"/>
        <v>0</v>
      </c>
      <c r="AR133" s="111">
        <f t="shared" si="6"/>
        <v>0</v>
      </c>
      <c r="AS133" s="111">
        <f t="shared" si="6"/>
        <v>0</v>
      </c>
      <c r="AT133" s="111">
        <f t="shared" si="6"/>
        <v>0</v>
      </c>
      <c r="AU133" s="111">
        <f t="shared" si="6"/>
        <v>0</v>
      </c>
      <c r="AV133" s="111">
        <f t="shared" si="6"/>
        <v>0</v>
      </c>
      <c r="AW133" s="111">
        <f t="shared" si="6"/>
        <v>0</v>
      </c>
      <c r="AX133" s="111">
        <f t="shared" si="6"/>
        <v>0</v>
      </c>
      <c r="AY133" s="111">
        <f t="shared" si="6"/>
        <v>0</v>
      </c>
      <c r="AZ133" s="111">
        <f t="shared" si="6"/>
        <v>0</v>
      </c>
      <c r="BA133" s="111">
        <f t="shared" si="6"/>
        <v>0</v>
      </c>
      <c r="BB133" s="84"/>
      <c r="BC133" s="111">
        <f t="shared" si="6"/>
        <v>0</v>
      </c>
      <c r="BD133" s="84"/>
      <c r="BE133" s="84"/>
    </row>
    <row r="134" spans="1:58" x14ac:dyDescent="0.35">
      <c r="BF134" s="204">
        <f>BA133-BC133</f>
        <v>0</v>
      </c>
    </row>
    <row r="135" spans="1:58" ht="26.25" x14ac:dyDescent="0.4">
      <c r="C135" s="239" t="s">
        <v>191</v>
      </c>
      <c r="D135" s="239"/>
      <c r="E135" s="239"/>
      <c r="F135" s="239"/>
      <c r="G135" s="239"/>
      <c r="H135" s="196"/>
      <c r="I135" s="196"/>
      <c r="K135" s="82"/>
      <c r="L135" s="82"/>
      <c r="M135" s="82"/>
      <c r="N135" s="82"/>
      <c r="BF135" s="203" t="str">
        <f>IF(BF134=0,"ถูกต้อง","ไม่ถูกต้อง")</f>
        <v>ถูกต้อง</v>
      </c>
    </row>
    <row r="136" spans="1:58" ht="26.25" x14ac:dyDescent="0.4">
      <c r="C136" s="196" t="s">
        <v>306</v>
      </c>
      <c r="D136" s="196"/>
      <c r="E136" s="196"/>
      <c r="F136" s="196"/>
      <c r="G136" s="196"/>
      <c r="H136" s="196"/>
      <c r="I136" s="196"/>
    </row>
    <row r="137" spans="1:58" ht="26.25" x14ac:dyDescent="0.4">
      <c r="C137" s="197" t="s">
        <v>381</v>
      </c>
      <c r="D137" s="197"/>
      <c r="E137" s="197"/>
      <c r="F137" s="197"/>
      <c r="G137" s="197"/>
      <c r="H137" s="197"/>
      <c r="I137" s="197"/>
      <c r="K137" s="114"/>
      <c r="AH137" s="264"/>
    </row>
    <row r="138" spans="1:58" ht="26.25" x14ac:dyDescent="0.4">
      <c r="C138" s="195" t="s">
        <v>308</v>
      </c>
      <c r="D138" s="195"/>
      <c r="E138" s="195"/>
      <c r="F138" s="195"/>
      <c r="G138" s="195"/>
      <c r="H138" s="197"/>
      <c r="I138" s="197"/>
      <c r="K138" s="114"/>
    </row>
    <row r="139" spans="1:58" x14ac:dyDescent="0.35">
      <c r="C139" s="100"/>
      <c r="D139" s="100"/>
      <c r="E139" s="100"/>
      <c r="F139" s="100"/>
      <c r="G139" s="100"/>
      <c r="H139" s="100"/>
      <c r="I139" s="100"/>
      <c r="K139" s="114"/>
    </row>
    <row r="140" spans="1:58" x14ac:dyDescent="0.35">
      <c r="C140" s="100"/>
      <c r="D140" s="100"/>
      <c r="E140" s="100"/>
      <c r="F140" s="100"/>
      <c r="G140" s="100"/>
      <c r="H140" s="100"/>
      <c r="I140" s="100"/>
      <c r="K140" s="114"/>
    </row>
    <row r="141" spans="1:58" x14ac:dyDescent="0.35">
      <c r="C141" s="100"/>
      <c r="D141" s="100"/>
      <c r="E141" s="100"/>
      <c r="F141" s="100"/>
      <c r="G141" s="100"/>
      <c r="H141" s="100"/>
      <c r="I141" s="100"/>
      <c r="K141" s="114"/>
    </row>
    <row r="142" spans="1:58" x14ac:dyDescent="0.35">
      <c r="C142" s="100"/>
      <c r="D142" s="100"/>
      <c r="E142" s="100"/>
      <c r="F142" s="100"/>
      <c r="G142" s="100"/>
      <c r="H142" s="100"/>
      <c r="I142" s="100"/>
      <c r="K142" s="114"/>
    </row>
    <row r="143" spans="1:58" x14ac:dyDescent="0.35">
      <c r="C143" s="100"/>
      <c r="D143" s="100"/>
      <c r="E143" s="100"/>
      <c r="F143" s="100"/>
      <c r="G143" s="100"/>
      <c r="H143" s="100"/>
      <c r="I143" s="100"/>
      <c r="K143" s="114"/>
    </row>
    <row r="144" spans="1:58" x14ac:dyDescent="0.35">
      <c r="C144" s="115"/>
      <c r="D144" s="115"/>
      <c r="E144" s="115"/>
      <c r="F144" s="115"/>
      <c r="G144" s="115"/>
      <c r="H144" s="115"/>
      <c r="I144" s="115"/>
    </row>
  </sheetData>
  <mergeCells count="59">
    <mergeCell ref="AH8:AH12"/>
    <mergeCell ref="AI8:AI12"/>
    <mergeCell ref="D7:D12"/>
    <mergeCell ref="E7:F7"/>
    <mergeCell ref="E8:E12"/>
    <mergeCell ref="F8:F12"/>
    <mergeCell ref="S8:S12"/>
    <mergeCell ref="T8:T12"/>
    <mergeCell ref="N8:N12"/>
    <mergeCell ref="O8:O12"/>
    <mergeCell ref="P8:P12"/>
    <mergeCell ref="Q8:Q12"/>
    <mergeCell ref="AO8:AO12"/>
    <mergeCell ref="AP8:AP12"/>
    <mergeCell ref="AM8:AM12"/>
    <mergeCell ref="AN8:AN12"/>
    <mergeCell ref="AL8:AL12"/>
    <mergeCell ref="AZ8:AZ12"/>
    <mergeCell ref="BA8:BA12"/>
    <mergeCell ref="AR8:AR12"/>
    <mergeCell ref="AS8:AS12"/>
    <mergeCell ref="AT8:AT12"/>
    <mergeCell ref="AU8:AU12"/>
    <mergeCell ref="AV8:AV12"/>
    <mergeCell ref="AW8:AW12"/>
    <mergeCell ref="AX8:AX12"/>
    <mergeCell ref="AY8:AY12"/>
    <mergeCell ref="A133:C133"/>
    <mergeCell ref="AJ8:AJ12"/>
    <mergeCell ref="AK8:AK12"/>
    <mergeCell ref="U8:U12"/>
    <mergeCell ref="V8:V12"/>
    <mergeCell ref="W8:W12"/>
    <mergeCell ref="X8:X12"/>
    <mergeCell ref="Y8:Y12"/>
    <mergeCell ref="Z8:Z12"/>
    <mergeCell ref="AA8:AA12"/>
    <mergeCell ref="AB8:AB12"/>
    <mergeCell ref="AC8:AC12"/>
    <mergeCell ref="AD8:AD12"/>
    <mergeCell ref="AE8:AE12"/>
    <mergeCell ref="AF8:AF12"/>
    <mergeCell ref="AG8:AG12"/>
    <mergeCell ref="B7:B12"/>
    <mergeCell ref="A2:BD2"/>
    <mergeCell ref="A3:BD3"/>
    <mergeCell ref="A4:BD4"/>
    <mergeCell ref="A7:A12"/>
    <mergeCell ref="C7:C12"/>
    <mergeCell ref="G8:G12"/>
    <mergeCell ref="H8:H12"/>
    <mergeCell ref="I8:I12"/>
    <mergeCell ref="J8:J12"/>
    <mergeCell ref="K8:K12"/>
    <mergeCell ref="L8:L12"/>
    <mergeCell ref="M8:M12"/>
    <mergeCell ref="R8:R12"/>
    <mergeCell ref="G7:AZ7"/>
    <mergeCell ref="AQ8:AQ12"/>
  </mergeCells>
  <printOptions horizontalCentered="1"/>
  <pageMargins left="0.23622047244094491" right="0" top="0.74803149606299213" bottom="0.74803149606299213" header="0.31496062992125984" footer="0.31496062992125984"/>
  <pageSetup paperSize="9" scale="47" orientation="landscape" r:id="rId1"/>
  <colBreaks count="1" manualBreakCount="1">
    <brk id="39" max="14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BD138"/>
  <sheetViews>
    <sheetView view="pageBreakPreview" zoomScale="85" zoomScaleNormal="85" zoomScaleSheetLayoutView="85" workbookViewId="0">
      <selection activeCell="AS14" sqref="AS14"/>
    </sheetView>
  </sheetViews>
  <sheetFormatPr defaultColWidth="9.140625" defaultRowHeight="21" x14ac:dyDescent="0.35"/>
  <cols>
    <col min="1" max="1" width="5.42578125" style="80" customWidth="1"/>
    <col min="2" max="2" width="9" style="80" customWidth="1"/>
    <col min="3" max="4" width="26.7109375" style="80" customWidth="1"/>
    <col min="5" max="6" width="4.42578125" style="80" bestFit="1" customWidth="1"/>
    <col min="7" max="7" width="5.42578125" style="80" bestFit="1" customWidth="1"/>
    <col min="8" max="9" width="4.5703125" style="80" bestFit="1" customWidth="1"/>
    <col min="10" max="11" width="4.5703125" style="82" customWidth="1"/>
    <col min="12" max="15" width="4.5703125" style="80" customWidth="1"/>
    <col min="16" max="18" width="4.5703125" style="82" customWidth="1"/>
    <col min="19" max="31" width="4.5703125" style="80" customWidth="1"/>
    <col min="32" max="52" width="4.5703125" style="82" customWidth="1"/>
    <col min="53" max="54" width="5.42578125" style="82" customWidth="1"/>
    <col min="55" max="55" width="4.5703125" style="82" customWidth="1"/>
    <col min="56" max="56" width="7" style="81" customWidth="1"/>
    <col min="57" max="57" width="7" style="84" customWidth="1"/>
    <col min="58" max="16384" width="9.140625" style="84"/>
  </cols>
  <sheetData>
    <row r="2" spans="1:56" x14ac:dyDescent="0.35">
      <c r="BD2" s="83" t="s">
        <v>295</v>
      </c>
    </row>
    <row r="3" spans="1:56" s="85" customFormat="1" ht="27" customHeight="1" x14ac:dyDescent="0.5">
      <c r="A3" s="406" t="s">
        <v>339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</row>
    <row r="4" spans="1:56" s="85" customFormat="1" ht="27" customHeight="1" x14ac:dyDescent="0.5">
      <c r="A4" s="406" t="str">
        <f>ปริมาณงาน!V4</f>
        <v>สำนักงานเขตพื้นที่การศึกษา.............................เขต..........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</row>
    <row r="5" spans="1:56" s="85" customFormat="1" ht="27" customHeight="1" x14ac:dyDescent="0.5">
      <c r="A5" s="406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</row>
    <row r="6" spans="1:56" ht="13.9" customHeight="1" x14ac:dyDescent="0.35"/>
    <row r="7" spans="1:56" s="86" customFormat="1" ht="36.75" customHeight="1" x14ac:dyDescent="0.5">
      <c r="A7" s="419" t="s">
        <v>133</v>
      </c>
      <c r="B7" s="409" t="s">
        <v>374</v>
      </c>
      <c r="C7" s="419" t="s">
        <v>134</v>
      </c>
      <c r="D7" s="404" t="s">
        <v>332</v>
      </c>
      <c r="E7" s="446" t="s">
        <v>192</v>
      </c>
      <c r="F7" s="446"/>
      <c r="G7" s="446" t="s">
        <v>385</v>
      </c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</row>
    <row r="8" spans="1:56" s="86" customFormat="1" ht="21.75" customHeight="1" x14ac:dyDescent="0.5">
      <c r="A8" s="420"/>
      <c r="B8" s="410"/>
      <c r="C8" s="420"/>
      <c r="D8" s="413"/>
      <c r="E8" s="447" t="s">
        <v>236</v>
      </c>
      <c r="F8" s="447" t="s">
        <v>237</v>
      </c>
      <c r="G8" s="414" t="s">
        <v>113</v>
      </c>
      <c r="H8" s="414" t="s">
        <v>193</v>
      </c>
      <c r="I8" s="415" t="s">
        <v>194</v>
      </c>
      <c r="J8" s="415" t="s">
        <v>195</v>
      </c>
      <c r="K8" s="415" t="s">
        <v>196</v>
      </c>
      <c r="L8" s="414" t="s">
        <v>197</v>
      </c>
      <c r="M8" s="414" t="s">
        <v>198</v>
      </c>
      <c r="N8" s="414" t="s">
        <v>199</v>
      </c>
      <c r="O8" s="415" t="s">
        <v>200</v>
      </c>
      <c r="P8" s="415" t="s">
        <v>201</v>
      </c>
      <c r="Q8" s="415" t="s">
        <v>202</v>
      </c>
      <c r="R8" s="415" t="s">
        <v>203</v>
      </c>
      <c r="S8" s="415" t="s">
        <v>204</v>
      </c>
      <c r="T8" s="415" t="s">
        <v>205</v>
      </c>
      <c r="U8" s="415" t="s">
        <v>206</v>
      </c>
      <c r="V8" s="415" t="s">
        <v>207</v>
      </c>
      <c r="W8" s="415" t="s">
        <v>208</v>
      </c>
      <c r="X8" s="415" t="s">
        <v>209</v>
      </c>
      <c r="Y8" s="418" t="s">
        <v>210</v>
      </c>
      <c r="Z8" s="415" t="s">
        <v>211</v>
      </c>
      <c r="AA8" s="415" t="s">
        <v>212</v>
      </c>
      <c r="AB8" s="415" t="s">
        <v>213</v>
      </c>
      <c r="AC8" s="414" t="s">
        <v>214</v>
      </c>
      <c r="AD8" s="414" t="s">
        <v>215</v>
      </c>
      <c r="AE8" s="414" t="s">
        <v>216</v>
      </c>
      <c r="AF8" s="414" t="s">
        <v>217</v>
      </c>
      <c r="AG8" s="414" t="s">
        <v>218</v>
      </c>
      <c r="AH8" s="414" t="s">
        <v>219</v>
      </c>
      <c r="AI8" s="414" t="s">
        <v>220</v>
      </c>
      <c r="AJ8" s="414" t="s">
        <v>221</v>
      </c>
      <c r="AK8" s="414" t="s">
        <v>222</v>
      </c>
      <c r="AL8" s="414" t="s">
        <v>223</v>
      </c>
      <c r="AM8" s="414" t="s">
        <v>224</v>
      </c>
      <c r="AN8" s="414" t="s">
        <v>225</v>
      </c>
      <c r="AO8" s="414" t="s">
        <v>226</v>
      </c>
      <c r="AP8" s="414" t="s">
        <v>227</v>
      </c>
      <c r="AQ8" s="414" t="s">
        <v>228</v>
      </c>
      <c r="AR8" s="414" t="s">
        <v>229</v>
      </c>
      <c r="AS8" s="414" t="s">
        <v>230</v>
      </c>
      <c r="AT8" s="414" t="s">
        <v>231</v>
      </c>
      <c r="AU8" s="414" t="s">
        <v>232</v>
      </c>
      <c r="AV8" s="443" t="s">
        <v>233</v>
      </c>
      <c r="AW8" s="430" t="s">
        <v>331</v>
      </c>
      <c r="AX8" s="427" t="s">
        <v>377</v>
      </c>
      <c r="AY8" s="427" t="s">
        <v>378</v>
      </c>
      <c r="AZ8" s="427" t="s">
        <v>379</v>
      </c>
      <c r="BA8" s="426" t="s">
        <v>235</v>
      </c>
    </row>
    <row r="9" spans="1:56" s="86" customFormat="1" ht="21.4" customHeight="1" x14ac:dyDescent="0.5">
      <c r="A9" s="420"/>
      <c r="B9" s="410"/>
      <c r="C9" s="420"/>
      <c r="D9" s="413"/>
      <c r="E9" s="448"/>
      <c r="F9" s="448"/>
      <c r="G9" s="414"/>
      <c r="H9" s="414"/>
      <c r="I9" s="415"/>
      <c r="J9" s="415"/>
      <c r="K9" s="415"/>
      <c r="L9" s="414"/>
      <c r="M9" s="414"/>
      <c r="N9" s="414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8"/>
      <c r="Z9" s="415"/>
      <c r="AA9" s="415"/>
      <c r="AB9" s="415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25"/>
      <c r="AN9" s="414"/>
      <c r="AO9" s="425"/>
      <c r="AP9" s="414"/>
      <c r="AQ9" s="414"/>
      <c r="AR9" s="414"/>
      <c r="AS9" s="414"/>
      <c r="AT9" s="414"/>
      <c r="AU9" s="414"/>
      <c r="AV9" s="444"/>
      <c r="AW9" s="430"/>
      <c r="AX9" s="428"/>
      <c r="AY9" s="428"/>
      <c r="AZ9" s="428"/>
      <c r="BA9" s="426"/>
    </row>
    <row r="10" spans="1:56" s="86" customFormat="1" ht="21.4" customHeight="1" x14ac:dyDescent="0.5">
      <c r="A10" s="420"/>
      <c r="B10" s="410"/>
      <c r="C10" s="420"/>
      <c r="D10" s="413"/>
      <c r="E10" s="448"/>
      <c r="F10" s="448"/>
      <c r="G10" s="414"/>
      <c r="H10" s="414"/>
      <c r="I10" s="415"/>
      <c r="J10" s="415"/>
      <c r="K10" s="415"/>
      <c r="L10" s="414"/>
      <c r="M10" s="414"/>
      <c r="N10" s="414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8"/>
      <c r="Z10" s="415"/>
      <c r="AA10" s="415"/>
      <c r="AB10" s="415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25"/>
      <c r="AN10" s="414"/>
      <c r="AO10" s="425"/>
      <c r="AP10" s="414"/>
      <c r="AQ10" s="414"/>
      <c r="AR10" s="414"/>
      <c r="AS10" s="414"/>
      <c r="AT10" s="414"/>
      <c r="AU10" s="414"/>
      <c r="AV10" s="444"/>
      <c r="AW10" s="430"/>
      <c r="AX10" s="428"/>
      <c r="AY10" s="428"/>
      <c r="AZ10" s="428"/>
      <c r="BA10" s="426"/>
    </row>
    <row r="11" spans="1:56" s="86" customFormat="1" x14ac:dyDescent="0.5">
      <c r="A11" s="420"/>
      <c r="B11" s="410"/>
      <c r="C11" s="420"/>
      <c r="D11" s="413"/>
      <c r="E11" s="448"/>
      <c r="F11" s="448"/>
      <c r="G11" s="414"/>
      <c r="H11" s="414"/>
      <c r="I11" s="415"/>
      <c r="J11" s="415"/>
      <c r="K11" s="415"/>
      <c r="L11" s="414"/>
      <c r="M11" s="414"/>
      <c r="N11" s="414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8"/>
      <c r="Z11" s="415"/>
      <c r="AA11" s="415"/>
      <c r="AB11" s="415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25"/>
      <c r="AN11" s="414"/>
      <c r="AO11" s="425"/>
      <c r="AP11" s="414"/>
      <c r="AQ11" s="414"/>
      <c r="AR11" s="414"/>
      <c r="AS11" s="414"/>
      <c r="AT11" s="414"/>
      <c r="AU11" s="414"/>
      <c r="AV11" s="444"/>
      <c r="AW11" s="430"/>
      <c r="AX11" s="428"/>
      <c r="AY11" s="428"/>
      <c r="AZ11" s="428"/>
      <c r="BA11" s="426"/>
    </row>
    <row r="12" spans="1:56" s="86" customFormat="1" x14ac:dyDescent="0.5">
      <c r="A12" s="420"/>
      <c r="B12" s="411"/>
      <c r="C12" s="420"/>
      <c r="D12" s="405"/>
      <c r="E12" s="448"/>
      <c r="F12" s="448"/>
      <c r="G12" s="414"/>
      <c r="H12" s="414"/>
      <c r="I12" s="415"/>
      <c r="J12" s="415"/>
      <c r="K12" s="415"/>
      <c r="L12" s="414"/>
      <c r="M12" s="414"/>
      <c r="N12" s="414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8"/>
      <c r="Z12" s="415"/>
      <c r="AA12" s="415"/>
      <c r="AB12" s="415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25"/>
      <c r="AN12" s="414"/>
      <c r="AO12" s="425"/>
      <c r="AP12" s="414"/>
      <c r="AQ12" s="414"/>
      <c r="AR12" s="414"/>
      <c r="AS12" s="414"/>
      <c r="AT12" s="414"/>
      <c r="AU12" s="414"/>
      <c r="AV12" s="445"/>
      <c r="AW12" s="430"/>
      <c r="AX12" s="429"/>
      <c r="AY12" s="429"/>
      <c r="AZ12" s="429"/>
      <c r="BA12" s="426"/>
    </row>
    <row r="13" spans="1:56" ht="21.95" customHeight="1" x14ac:dyDescent="0.35">
      <c r="A13" s="87">
        <v>1</v>
      </c>
      <c r="B13" s="87"/>
      <c r="C13" s="88"/>
      <c r="D13" s="88"/>
      <c r="E13" s="187"/>
      <c r="F13" s="187"/>
      <c r="G13" s="90"/>
      <c r="H13" s="90"/>
      <c r="I13" s="89"/>
      <c r="J13" s="89"/>
      <c r="K13" s="89"/>
      <c r="L13" s="89"/>
      <c r="M13" s="90"/>
      <c r="N13" s="90"/>
      <c r="O13" s="90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187"/>
      <c r="AW13" s="187"/>
      <c r="AX13" s="187"/>
      <c r="AY13" s="187"/>
      <c r="AZ13" s="187"/>
      <c r="BA13" s="91">
        <f>SUM(G13:AZ13)</f>
        <v>0</v>
      </c>
      <c r="BB13" s="84"/>
      <c r="BC13" s="91">
        <f>BA13-ปริมาณงาน!BN10</f>
        <v>0</v>
      </c>
      <c r="BD13" s="84"/>
    </row>
    <row r="14" spans="1:56" ht="21.95" customHeight="1" x14ac:dyDescent="0.35">
      <c r="A14" s="92">
        <v>2</v>
      </c>
      <c r="B14" s="92"/>
      <c r="C14" s="93"/>
      <c r="D14" s="93"/>
      <c r="E14" s="188"/>
      <c r="F14" s="188"/>
      <c r="G14" s="95"/>
      <c r="H14" s="95"/>
      <c r="I14" s="94"/>
      <c r="J14" s="94"/>
      <c r="K14" s="94"/>
      <c r="L14" s="94"/>
      <c r="M14" s="95"/>
      <c r="N14" s="95"/>
      <c r="O14" s="95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188"/>
      <c r="AW14" s="188"/>
      <c r="AX14" s="188"/>
      <c r="AY14" s="188"/>
      <c r="AZ14" s="188"/>
      <c r="BA14" s="91">
        <f t="shared" ref="BA14:BA77" si="0">SUM(G14:AZ14)</f>
        <v>0</v>
      </c>
      <c r="BB14" s="84"/>
      <c r="BC14" s="91">
        <f>BA14-ปริมาณงาน!BN11</f>
        <v>0</v>
      </c>
      <c r="BD14" s="84"/>
    </row>
    <row r="15" spans="1:56" ht="21.95" customHeight="1" x14ac:dyDescent="0.35">
      <c r="A15" s="92">
        <v>3</v>
      </c>
      <c r="B15" s="92"/>
      <c r="C15" s="93"/>
      <c r="D15" s="93"/>
      <c r="E15" s="188"/>
      <c r="F15" s="188"/>
      <c r="G15" s="95"/>
      <c r="H15" s="95"/>
      <c r="I15" s="94"/>
      <c r="J15" s="94"/>
      <c r="K15" s="94"/>
      <c r="L15" s="94"/>
      <c r="M15" s="95"/>
      <c r="N15" s="95"/>
      <c r="O15" s="95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188"/>
      <c r="AW15" s="188"/>
      <c r="AX15" s="188"/>
      <c r="AY15" s="188"/>
      <c r="AZ15" s="188"/>
      <c r="BA15" s="91">
        <f t="shared" si="0"/>
        <v>0</v>
      </c>
      <c r="BB15" s="84"/>
      <c r="BC15" s="91">
        <f>BA15-ปริมาณงาน!BN12</f>
        <v>0</v>
      </c>
      <c r="BD15" s="84"/>
    </row>
    <row r="16" spans="1:56" ht="21.95" hidden="1" customHeight="1" x14ac:dyDescent="0.35">
      <c r="A16" s="92">
        <v>4</v>
      </c>
      <c r="B16" s="92"/>
      <c r="C16" s="93"/>
      <c r="D16" s="93"/>
      <c r="E16" s="188"/>
      <c r="F16" s="188"/>
      <c r="G16" s="95"/>
      <c r="H16" s="95"/>
      <c r="I16" s="94"/>
      <c r="J16" s="94"/>
      <c r="K16" s="94"/>
      <c r="L16" s="94"/>
      <c r="M16" s="95"/>
      <c r="N16" s="95"/>
      <c r="O16" s="95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188"/>
      <c r="AW16" s="188"/>
      <c r="AX16" s="188"/>
      <c r="AY16" s="188"/>
      <c r="AZ16" s="188"/>
      <c r="BA16" s="91">
        <f t="shared" si="0"/>
        <v>0</v>
      </c>
      <c r="BB16" s="84"/>
      <c r="BC16" s="91">
        <f>BA16-ปริมาณงาน!BN13</f>
        <v>0</v>
      </c>
      <c r="BD16" s="84"/>
    </row>
    <row r="17" spans="1:56" ht="21.95" hidden="1" customHeight="1" x14ac:dyDescent="0.35">
      <c r="A17" s="92">
        <v>5</v>
      </c>
      <c r="B17" s="92"/>
      <c r="C17" s="93"/>
      <c r="D17" s="93"/>
      <c r="E17" s="188"/>
      <c r="F17" s="188"/>
      <c r="G17" s="95"/>
      <c r="H17" s="95"/>
      <c r="I17" s="94"/>
      <c r="J17" s="94"/>
      <c r="K17" s="94"/>
      <c r="L17" s="94"/>
      <c r="M17" s="95"/>
      <c r="N17" s="95"/>
      <c r="O17" s="95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188"/>
      <c r="AW17" s="188"/>
      <c r="AX17" s="188"/>
      <c r="AY17" s="188"/>
      <c r="AZ17" s="188"/>
      <c r="BA17" s="91">
        <f t="shared" si="0"/>
        <v>0</v>
      </c>
      <c r="BB17" s="84"/>
      <c r="BC17" s="91">
        <f>BA17-ปริมาณงาน!BN14</f>
        <v>0</v>
      </c>
      <c r="BD17" s="84"/>
    </row>
    <row r="18" spans="1:56" ht="21.95" hidden="1" customHeight="1" x14ac:dyDescent="0.35">
      <c r="A18" s="92">
        <v>6</v>
      </c>
      <c r="B18" s="92"/>
      <c r="C18" s="93"/>
      <c r="D18" s="93"/>
      <c r="E18" s="188"/>
      <c r="F18" s="188"/>
      <c r="G18" s="95"/>
      <c r="H18" s="95"/>
      <c r="I18" s="94"/>
      <c r="J18" s="94"/>
      <c r="K18" s="94"/>
      <c r="L18" s="94"/>
      <c r="M18" s="95"/>
      <c r="N18" s="95"/>
      <c r="O18" s="95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188"/>
      <c r="AW18" s="188"/>
      <c r="AX18" s="188"/>
      <c r="AY18" s="188"/>
      <c r="AZ18" s="188"/>
      <c r="BA18" s="91">
        <f t="shared" si="0"/>
        <v>0</v>
      </c>
      <c r="BB18" s="84"/>
      <c r="BC18" s="91">
        <f>BA18-ปริมาณงาน!BN15</f>
        <v>0</v>
      </c>
      <c r="BD18" s="84"/>
    </row>
    <row r="19" spans="1:56" ht="21.95" hidden="1" customHeight="1" x14ac:dyDescent="0.35">
      <c r="A19" s="92">
        <v>7</v>
      </c>
      <c r="B19" s="92"/>
      <c r="C19" s="93"/>
      <c r="D19" s="93"/>
      <c r="E19" s="188"/>
      <c r="F19" s="188"/>
      <c r="G19" s="95"/>
      <c r="H19" s="95"/>
      <c r="I19" s="94"/>
      <c r="J19" s="94"/>
      <c r="K19" s="94"/>
      <c r="L19" s="94"/>
      <c r="M19" s="95"/>
      <c r="N19" s="95"/>
      <c r="O19" s="95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188"/>
      <c r="AW19" s="188"/>
      <c r="AX19" s="188"/>
      <c r="AY19" s="188"/>
      <c r="AZ19" s="188"/>
      <c r="BA19" s="91">
        <f t="shared" si="0"/>
        <v>0</v>
      </c>
      <c r="BB19" s="84"/>
      <c r="BC19" s="91">
        <f>BA19-ปริมาณงาน!BN16</f>
        <v>0</v>
      </c>
      <c r="BD19" s="84"/>
    </row>
    <row r="20" spans="1:56" ht="21.95" hidden="1" customHeight="1" x14ac:dyDescent="0.35">
      <c r="A20" s="92">
        <v>8</v>
      </c>
      <c r="B20" s="92"/>
      <c r="C20" s="93"/>
      <c r="D20" s="93"/>
      <c r="E20" s="188"/>
      <c r="F20" s="188"/>
      <c r="G20" s="95"/>
      <c r="H20" s="95"/>
      <c r="I20" s="94"/>
      <c r="J20" s="94"/>
      <c r="K20" s="94"/>
      <c r="L20" s="94"/>
      <c r="M20" s="95"/>
      <c r="N20" s="95"/>
      <c r="O20" s="95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188"/>
      <c r="AW20" s="188"/>
      <c r="AX20" s="188"/>
      <c r="AY20" s="188"/>
      <c r="AZ20" s="188"/>
      <c r="BA20" s="91">
        <f t="shared" si="0"/>
        <v>0</v>
      </c>
      <c r="BB20" s="84"/>
      <c r="BC20" s="91">
        <f>BA20-ปริมาณงาน!BN17</f>
        <v>0</v>
      </c>
      <c r="BD20" s="84"/>
    </row>
    <row r="21" spans="1:56" ht="21.95" hidden="1" customHeight="1" x14ac:dyDescent="0.35">
      <c r="A21" s="92">
        <v>9</v>
      </c>
      <c r="B21" s="92"/>
      <c r="C21" s="93"/>
      <c r="D21" s="93"/>
      <c r="E21" s="188"/>
      <c r="F21" s="188"/>
      <c r="G21" s="95"/>
      <c r="H21" s="95"/>
      <c r="I21" s="94"/>
      <c r="J21" s="94"/>
      <c r="K21" s="94"/>
      <c r="L21" s="94"/>
      <c r="M21" s="95"/>
      <c r="N21" s="95"/>
      <c r="O21" s="9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188"/>
      <c r="AW21" s="188"/>
      <c r="AX21" s="188"/>
      <c r="AY21" s="188"/>
      <c r="AZ21" s="188"/>
      <c r="BA21" s="91">
        <f t="shared" si="0"/>
        <v>0</v>
      </c>
      <c r="BB21" s="84"/>
      <c r="BC21" s="91">
        <f>BA21-ปริมาณงาน!BN18</f>
        <v>0</v>
      </c>
      <c r="BD21" s="84"/>
    </row>
    <row r="22" spans="1:56" ht="21.95" hidden="1" customHeight="1" x14ac:dyDescent="0.35">
      <c r="A22" s="92">
        <v>10</v>
      </c>
      <c r="B22" s="92"/>
      <c r="C22" s="93"/>
      <c r="D22" s="93"/>
      <c r="E22" s="188"/>
      <c r="F22" s="188"/>
      <c r="G22" s="95"/>
      <c r="H22" s="95"/>
      <c r="I22" s="94"/>
      <c r="J22" s="94"/>
      <c r="K22" s="94"/>
      <c r="L22" s="94"/>
      <c r="M22" s="95"/>
      <c r="N22" s="95"/>
      <c r="O22" s="95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188"/>
      <c r="AW22" s="188"/>
      <c r="AX22" s="188"/>
      <c r="AY22" s="188"/>
      <c r="AZ22" s="188"/>
      <c r="BA22" s="91">
        <f t="shared" si="0"/>
        <v>0</v>
      </c>
      <c r="BB22" s="84"/>
      <c r="BC22" s="91">
        <f>BA22-ปริมาณงาน!BN19</f>
        <v>0</v>
      </c>
      <c r="BD22" s="84"/>
    </row>
    <row r="23" spans="1:56" ht="21.95" hidden="1" customHeight="1" x14ac:dyDescent="0.35">
      <c r="A23" s="92">
        <v>11</v>
      </c>
      <c r="B23" s="92"/>
      <c r="C23" s="93"/>
      <c r="D23" s="93"/>
      <c r="E23" s="188"/>
      <c r="F23" s="188"/>
      <c r="G23" s="95"/>
      <c r="H23" s="95"/>
      <c r="I23" s="94"/>
      <c r="J23" s="94"/>
      <c r="K23" s="94"/>
      <c r="L23" s="94"/>
      <c r="M23" s="95"/>
      <c r="N23" s="95"/>
      <c r="O23" s="95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188"/>
      <c r="AW23" s="188"/>
      <c r="AX23" s="188"/>
      <c r="AY23" s="188"/>
      <c r="AZ23" s="188"/>
      <c r="BA23" s="91">
        <f t="shared" si="0"/>
        <v>0</v>
      </c>
      <c r="BB23" s="84"/>
      <c r="BC23" s="91">
        <f>BA23-ปริมาณงาน!BN20</f>
        <v>0</v>
      </c>
      <c r="BD23" s="84"/>
    </row>
    <row r="24" spans="1:56" ht="21.95" hidden="1" customHeight="1" x14ac:dyDescent="0.35">
      <c r="A24" s="92">
        <v>12</v>
      </c>
      <c r="B24" s="92"/>
      <c r="C24" s="93"/>
      <c r="D24" s="93"/>
      <c r="E24" s="188"/>
      <c r="F24" s="188"/>
      <c r="G24" s="95"/>
      <c r="H24" s="95"/>
      <c r="I24" s="94"/>
      <c r="J24" s="94"/>
      <c r="K24" s="94"/>
      <c r="L24" s="94"/>
      <c r="M24" s="95"/>
      <c r="N24" s="95"/>
      <c r="O24" s="95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188"/>
      <c r="AW24" s="188"/>
      <c r="AX24" s="188"/>
      <c r="AY24" s="188"/>
      <c r="AZ24" s="188"/>
      <c r="BA24" s="91">
        <f t="shared" si="0"/>
        <v>0</v>
      </c>
      <c r="BB24" s="84"/>
      <c r="BC24" s="91">
        <f>BA24-ปริมาณงาน!BN21</f>
        <v>0</v>
      </c>
      <c r="BD24" s="84"/>
    </row>
    <row r="25" spans="1:56" ht="21.95" hidden="1" customHeight="1" x14ac:dyDescent="0.35">
      <c r="A25" s="92">
        <v>13</v>
      </c>
      <c r="B25" s="92"/>
      <c r="C25" s="93"/>
      <c r="D25" s="93"/>
      <c r="E25" s="188"/>
      <c r="F25" s="188"/>
      <c r="G25" s="95"/>
      <c r="H25" s="95"/>
      <c r="I25" s="94"/>
      <c r="J25" s="94"/>
      <c r="K25" s="94"/>
      <c r="L25" s="94"/>
      <c r="M25" s="95"/>
      <c r="N25" s="95"/>
      <c r="O25" s="95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188"/>
      <c r="AW25" s="188"/>
      <c r="AX25" s="188"/>
      <c r="AY25" s="188"/>
      <c r="AZ25" s="188"/>
      <c r="BA25" s="91">
        <f t="shared" si="0"/>
        <v>0</v>
      </c>
      <c r="BB25" s="84"/>
      <c r="BC25" s="91">
        <f>BA25-ปริมาณงาน!BN22</f>
        <v>0</v>
      </c>
      <c r="BD25" s="84"/>
    </row>
    <row r="26" spans="1:56" ht="21.95" hidden="1" customHeight="1" x14ac:dyDescent="0.35">
      <c r="A26" s="92">
        <v>14</v>
      </c>
      <c r="B26" s="92"/>
      <c r="C26" s="93"/>
      <c r="D26" s="93"/>
      <c r="E26" s="188"/>
      <c r="F26" s="188"/>
      <c r="G26" s="95"/>
      <c r="H26" s="95"/>
      <c r="I26" s="94"/>
      <c r="J26" s="94"/>
      <c r="K26" s="94"/>
      <c r="L26" s="94"/>
      <c r="M26" s="95"/>
      <c r="N26" s="95"/>
      <c r="O26" s="95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188"/>
      <c r="AW26" s="188"/>
      <c r="AX26" s="188"/>
      <c r="AY26" s="188"/>
      <c r="AZ26" s="188"/>
      <c r="BA26" s="91">
        <f t="shared" si="0"/>
        <v>0</v>
      </c>
      <c r="BB26" s="84"/>
      <c r="BC26" s="91">
        <f>BA26-ปริมาณงาน!BN23</f>
        <v>0</v>
      </c>
      <c r="BD26" s="84"/>
    </row>
    <row r="27" spans="1:56" ht="21.95" hidden="1" customHeight="1" x14ac:dyDescent="0.35">
      <c r="A27" s="92">
        <v>15</v>
      </c>
      <c r="B27" s="92"/>
      <c r="C27" s="93"/>
      <c r="D27" s="93"/>
      <c r="E27" s="188"/>
      <c r="F27" s="188"/>
      <c r="G27" s="95"/>
      <c r="H27" s="95"/>
      <c r="I27" s="94"/>
      <c r="J27" s="94"/>
      <c r="K27" s="94"/>
      <c r="L27" s="94"/>
      <c r="M27" s="95"/>
      <c r="N27" s="95"/>
      <c r="O27" s="95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188"/>
      <c r="AW27" s="188"/>
      <c r="AX27" s="188"/>
      <c r="AY27" s="188"/>
      <c r="AZ27" s="188"/>
      <c r="BA27" s="91">
        <f t="shared" si="0"/>
        <v>0</v>
      </c>
      <c r="BB27" s="84"/>
      <c r="BC27" s="91">
        <f>BA27-ปริมาณงาน!BN24</f>
        <v>0</v>
      </c>
      <c r="BD27" s="84"/>
    </row>
    <row r="28" spans="1:56" ht="21.95" hidden="1" customHeight="1" x14ac:dyDescent="0.35">
      <c r="A28" s="92">
        <v>16</v>
      </c>
      <c r="B28" s="92"/>
      <c r="C28" s="93"/>
      <c r="D28" s="93"/>
      <c r="E28" s="188"/>
      <c r="F28" s="188"/>
      <c r="G28" s="95"/>
      <c r="H28" s="95"/>
      <c r="I28" s="94"/>
      <c r="J28" s="94"/>
      <c r="K28" s="94"/>
      <c r="L28" s="94"/>
      <c r="M28" s="95"/>
      <c r="N28" s="95"/>
      <c r="O28" s="95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188"/>
      <c r="AW28" s="188"/>
      <c r="AX28" s="188"/>
      <c r="AY28" s="188"/>
      <c r="AZ28" s="188"/>
      <c r="BA28" s="91">
        <f t="shared" si="0"/>
        <v>0</v>
      </c>
      <c r="BB28" s="84"/>
      <c r="BC28" s="91">
        <f>BA28-ปริมาณงาน!BN25</f>
        <v>0</v>
      </c>
      <c r="BD28" s="84"/>
    </row>
    <row r="29" spans="1:56" ht="21.95" hidden="1" customHeight="1" x14ac:dyDescent="0.35">
      <c r="A29" s="92">
        <v>17</v>
      </c>
      <c r="B29" s="92"/>
      <c r="C29" s="93"/>
      <c r="D29" s="93"/>
      <c r="E29" s="188"/>
      <c r="F29" s="188"/>
      <c r="G29" s="95"/>
      <c r="H29" s="95"/>
      <c r="I29" s="94"/>
      <c r="J29" s="94"/>
      <c r="K29" s="94"/>
      <c r="L29" s="94"/>
      <c r="M29" s="95"/>
      <c r="N29" s="95"/>
      <c r="O29" s="95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88"/>
      <c r="AW29" s="188"/>
      <c r="AX29" s="188"/>
      <c r="AY29" s="188"/>
      <c r="AZ29" s="188"/>
      <c r="BA29" s="91">
        <f t="shared" si="0"/>
        <v>0</v>
      </c>
      <c r="BB29" s="84"/>
      <c r="BC29" s="91">
        <f>BA29-ปริมาณงาน!BN26</f>
        <v>0</v>
      </c>
      <c r="BD29" s="84"/>
    </row>
    <row r="30" spans="1:56" ht="21.95" hidden="1" customHeight="1" x14ac:dyDescent="0.35">
      <c r="A30" s="92">
        <v>18</v>
      </c>
      <c r="B30" s="92"/>
      <c r="C30" s="93"/>
      <c r="D30" s="93"/>
      <c r="E30" s="188"/>
      <c r="F30" s="188"/>
      <c r="G30" s="95"/>
      <c r="H30" s="95"/>
      <c r="I30" s="94"/>
      <c r="J30" s="94"/>
      <c r="K30" s="94"/>
      <c r="L30" s="94"/>
      <c r="M30" s="95"/>
      <c r="N30" s="95"/>
      <c r="O30" s="95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88"/>
      <c r="AW30" s="188"/>
      <c r="AX30" s="188"/>
      <c r="AY30" s="188"/>
      <c r="AZ30" s="188"/>
      <c r="BA30" s="91">
        <f t="shared" si="0"/>
        <v>0</v>
      </c>
      <c r="BB30" s="84"/>
      <c r="BC30" s="91">
        <f>BA30-ปริมาณงาน!BN27</f>
        <v>0</v>
      </c>
      <c r="BD30" s="84"/>
    </row>
    <row r="31" spans="1:56" ht="21.95" hidden="1" customHeight="1" x14ac:dyDescent="0.35">
      <c r="A31" s="92">
        <v>19</v>
      </c>
      <c r="B31" s="92"/>
      <c r="C31" s="93"/>
      <c r="D31" s="93"/>
      <c r="E31" s="188"/>
      <c r="F31" s="188"/>
      <c r="G31" s="95"/>
      <c r="H31" s="95"/>
      <c r="I31" s="94"/>
      <c r="J31" s="94"/>
      <c r="K31" s="94"/>
      <c r="L31" s="94"/>
      <c r="M31" s="95"/>
      <c r="N31" s="95"/>
      <c r="O31" s="95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188"/>
      <c r="AW31" s="188"/>
      <c r="AX31" s="188"/>
      <c r="AY31" s="188"/>
      <c r="AZ31" s="188"/>
      <c r="BA31" s="91">
        <f t="shared" si="0"/>
        <v>0</v>
      </c>
      <c r="BB31" s="84"/>
      <c r="BC31" s="91">
        <f>BA31-ปริมาณงาน!BN28</f>
        <v>0</v>
      </c>
      <c r="BD31" s="84"/>
    </row>
    <row r="32" spans="1:56" ht="21.95" hidden="1" customHeight="1" x14ac:dyDescent="0.35">
      <c r="A32" s="92">
        <v>20</v>
      </c>
      <c r="B32" s="92"/>
      <c r="C32" s="93"/>
      <c r="D32" s="93"/>
      <c r="E32" s="188"/>
      <c r="F32" s="188"/>
      <c r="G32" s="95"/>
      <c r="H32" s="95"/>
      <c r="I32" s="94"/>
      <c r="J32" s="94"/>
      <c r="K32" s="94"/>
      <c r="L32" s="94"/>
      <c r="M32" s="95"/>
      <c r="N32" s="95"/>
      <c r="O32" s="95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188"/>
      <c r="AW32" s="188"/>
      <c r="AX32" s="188"/>
      <c r="AY32" s="188"/>
      <c r="AZ32" s="188"/>
      <c r="BA32" s="91">
        <f t="shared" si="0"/>
        <v>0</v>
      </c>
      <c r="BB32" s="84"/>
      <c r="BC32" s="91">
        <f>BA32-ปริมาณงาน!BN29</f>
        <v>0</v>
      </c>
      <c r="BD32" s="84"/>
    </row>
    <row r="33" spans="1:56" ht="21.95" hidden="1" customHeight="1" x14ac:dyDescent="0.35">
      <c r="A33" s="92">
        <v>21</v>
      </c>
      <c r="B33" s="92"/>
      <c r="C33" s="93"/>
      <c r="D33" s="93"/>
      <c r="E33" s="188"/>
      <c r="F33" s="188"/>
      <c r="G33" s="95"/>
      <c r="H33" s="95"/>
      <c r="I33" s="94"/>
      <c r="J33" s="94"/>
      <c r="K33" s="94"/>
      <c r="L33" s="94"/>
      <c r="M33" s="95"/>
      <c r="N33" s="95"/>
      <c r="O33" s="95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188"/>
      <c r="AW33" s="188"/>
      <c r="AX33" s="188"/>
      <c r="AY33" s="188"/>
      <c r="AZ33" s="188"/>
      <c r="BA33" s="91">
        <f t="shared" si="0"/>
        <v>0</v>
      </c>
      <c r="BB33" s="84"/>
      <c r="BC33" s="91">
        <f>BA33-ปริมาณงาน!BN30</f>
        <v>0</v>
      </c>
      <c r="BD33" s="84"/>
    </row>
    <row r="34" spans="1:56" ht="21.95" hidden="1" customHeight="1" x14ac:dyDescent="0.35">
      <c r="A34" s="92">
        <v>22</v>
      </c>
      <c r="B34" s="92"/>
      <c r="C34" s="93"/>
      <c r="D34" s="93"/>
      <c r="E34" s="188"/>
      <c r="F34" s="188"/>
      <c r="G34" s="95"/>
      <c r="H34" s="95"/>
      <c r="I34" s="94"/>
      <c r="J34" s="94"/>
      <c r="K34" s="94"/>
      <c r="L34" s="94"/>
      <c r="M34" s="95"/>
      <c r="N34" s="95"/>
      <c r="O34" s="95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188"/>
      <c r="AW34" s="188"/>
      <c r="AX34" s="188"/>
      <c r="AY34" s="188"/>
      <c r="AZ34" s="188"/>
      <c r="BA34" s="91">
        <f t="shared" si="0"/>
        <v>0</v>
      </c>
      <c r="BB34" s="84"/>
      <c r="BC34" s="91">
        <f>BA34-ปริมาณงาน!BN31</f>
        <v>0</v>
      </c>
      <c r="BD34" s="84"/>
    </row>
    <row r="35" spans="1:56" ht="21.95" hidden="1" customHeight="1" x14ac:dyDescent="0.35">
      <c r="A35" s="92">
        <v>23</v>
      </c>
      <c r="B35" s="92"/>
      <c r="C35" s="93"/>
      <c r="D35" s="93"/>
      <c r="E35" s="188"/>
      <c r="F35" s="188"/>
      <c r="G35" s="95"/>
      <c r="H35" s="95"/>
      <c r="I35" s="94"/>
      <c r="J35" s="94"/>
      <c r="K35" s="94"/>
      <c r="L35" s="94"/>
      <c r="M35" s="95"/>
      <c r="N35" s="95"/>
      <c r="O35" s="95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188"/>
      <c r="AW35" s="188"/>
      <c r="AX35" s="188"/>
      <c r="AY35" s="188"/>
      <c r="AZ35" s="188"/>
      <c r="BA35" s="91">
        <f t="shared" si="0"/>
        <v>0</v>
      </c>
      <c r="BB35" s="84"/>
      <c r="BC35" s="91">
        <f>BA35-ปริมาณงาน!BN32</f>
        <v>0</v>
      </c>
      <c r="BD35" s="84"/>
    </row>
    <row r="36" spans="1:56" ht="21.95" hidden="1" customHeight="1" x14ac:dyDescent="0.35">
      <c r="A36" s="92">
        <v>24</v>
      </c>
      <c r="B36" s="92"/>
      <c r="C36" s="93"/>
      <c r="D36" s="93"/>
      <c r="E36" s="188"/>
      <c r="F36" s="188"/>
      <c r="G36" s="95"/>
      <c r="H36" s="95"/>
      <c r="I36" s="94"/>
      <c r="J36" s="94"/>
      <c r="K36" s="94"/>
      <c r="L36" s="94"/>
      <c r="M36" s="95"/>
      <c r="N36" s="95"/>
      <c r="O36" s="95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188"/>
      <c r="AW36" s="188"/>
      <c r="AX36" s="188"/>
      <c r="AY36" s="188"/>
      <c r="AZ36" s="188"/>
      <c r="BA36" s="91">
        <f t="shared" si="0"/>
        <v>0</v>
      </c>
      <c r="BB36" s="84"/>
      <c r="BC36" s="91">
        <f>BA36-ปริมาณงาน!BN33</f>
        <v>0</v>
      </c>
      <c r="BD36" s="84"/>
    </row>
    <row r="37" spans="1:56" ht="21.95" hidden="1" customHeight="1" x14ac:dyDescent="0.35">
      <c r="A37" s="92">
        <v>25</v>
      </c>
      <c r="B37" s="92"/>
      <c r="C37" s="93"/>
      <c r="D37" s="93"/>
      <c r="E37" s="188"/>
      <c r="F37" s="188"/>
      <c r="G37" s="95"/>
      <c r="H37" s="95"/>
      <c r="I37" s="94"/>
      <c r="J37" s="94"/>
      <c r="K37" s="94"/>
      <c r="L37" s="94"/>
      <c r="M37" s="95"/>
      <c r="N37" s="95"/>
      <c r="O37" s="95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188"/>
      <c r="AW37" s="188"/>
      <c r="AX37" s="188"/>
      <c r="AY37" s="188"/>
      <c r="AZ37" s="188"/>
      <c r="BA37" s="91">
        <f t="shared" si="0"/>
        <v>0</v>
      </c>
      <c r="BB37" s="84"/>
      <c r="BC37" s="91">
        <f>BA37-ปริมาณงาน!BN34</f>
        <v>0</v>
      </c>
      <c r="BD37" s="84"/>
    </row>
    <row r="38" spans="1:56" ht="21.95" hidden="1" customHeight="1" x14ac:dyDescent="0.35">
      <c r="A38" s="92">
        <v>26</v>
      </c>
      <c r="B38" s="92"/>
      <c r="C38" s="93"/>
      <c r="D38" s="93"/>
      <c r="E38" s="188"/>
      <c r="F38" s="188"/>
      <c r="G38" s="95"/>
      <c r="H38" s="95"/>
      <c r="I38" s="94"/>
      <c r="J38" s="94"/>
      <c r="K38" s="94"/>
      <c r="L38" s="94"/>
      <c r="M38" s="95"/>
      <c r="N38" s="95"/>
      <c r="O38" s="95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188"/>
      <c r="AW38" s="188"/>
      <c r="AX38" s="188"/>
      <c r="AY38" s="188"/>
      <c r="AZ38" s="188"/>
      <c r="BA38" s="91">
        <f t="shared" si="0"/>
        <v>0</v>
      </c>
      <c r="BB38" s="84"/>
      <c r="BC38" s="91">
        <f>BA38-ปริมาณงาน!BN35</f>
        <v>0</v>
      </c>
      <c r="BD38" s="84"/>
    </row>
    <row r="39" spans="1:56" ht="21.95" hidden="1" customHeight="1" x14ac:dyDescent="0.35">
      <c r="A39" s="92">
        <v>27</v>
      </c>
      <c r="B39" s="92"/>
      <c r="C39" s="93"/>
      <c r="D39" s="93"/>
      <c r="E39" s="188"/>
      <c r="F39" s="188"/>
      <c r="G39" s="95"/>
      <c r="H39" s="95"/>
      <c r="I39" s="94"/>
      <c r="J39" s="94"/>
      <c r="K39" s="94"/>
      <c r="L39" s="94"/>
      <c r="M39" s="95"/>
      <c r="N39" s="95"/>
      <c r="O39" s="95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188"/>
      <c r="AW39" s="188"/>
      <c r="AX39" s="188"/>
      <c r="AY39" s="188"/>
      <c r="AZ39" s="188"/>
      <c r="BA39" s="91">
        <f t="shared" si="0"/>
        <v>0</v>
      </c>
      <c r="BB39" s="84"/>
      <c r="BC39" s="91">
        <f>BA39-ปริมาณงาน!BN36</f>
        <v>0</v>
      </c>
      <c r="BD39" s="84"/>
    </row>
    <row r="40" spans="1:56" ht="21.95" hidden="1" customHeight="1" x14ac:dyDescent="0.35">
      <c r="A40" s="92">
        <v>28</v>
      </c>
      <c r="B40" s="92"/>
      <c r="C40" s="93"/>
      <c r="D40" s="93"/>
      <c r="E40" s="188"/>
      <c r="F40" s="188"/>
      <c r="G40" s="95"/>
      <c r="H40" s="95"/>
      <c r="I40" s="94"/>
      <c r="J40" s="94"/>
      <c r="K40" s="94"/>
      <c r="L40" s="94"/>
      <c r="M40" s="95"/>
      <c r="N40" s="95"/>
      <c r="O40" s="95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188"/>
      <c r="AW40" s="188"/>
      <c r="AX40" s="188"/>
      <c r="AY40" s="188"/>
      <c r="AZ40" s="188"/>
      <c r="BA40" s="91">
        <f t="shared" si="0"/>
        <v>0</v>
      </c>
      <c r="BB40" s="84"/>
      <c r="BC40" s="91">
        <f>BA40-ปริมาณงาน!BN37</f>
        <v>0</v>
      </c>
      <c r="BD40" s="84"/>
    </row>
    <row r="41" spans="1:56" ht="21.95" hidden="1" customHeight="1" x14ac:dyDescent="0.35">
      <c r="A41" s="92">
        <v>29</v>
      </c>
      <c r="B41" s="92"/>
      <c r="C41" s="93"/>
      <c r="D41" s="93"/>
      <c r="E41" s="188"/>
      <c r="F41" s="188"/>
      <c r="G41" s="95"/>
      <c r="H41" s="95"/>
      <c r="I41" s="94"/>
      <c r="J41" s="94"/>
      <c r="K41" s="94"/>
      <c r="L41" s="94"/>
      <c r="M41" s="95"/>
      <c r="N41" s="95"/>
      <c r="O41" s="95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188"/>
      <c r="AW41" s="188"/>
      <c r="AX41" s="188"/>
      <c r="AY41" s="188"/>
      <c r="AZ41" s="188"/>
      <c r="BA41" s="91">
        <f t="shared" si="0"/>
        <v>0</v>
      </c>
      <c r="BB41" s="84"/>
      <c r="BC41" s="91">
        <f>BA41-ปริมาณงาน!BN38</f>
        <v>0</v>
      </c>
      <c r="BD41" s="84"/>
    </row>
    <row r="42" spans="1:56" ht="21.95" hidden="1" customHeight="1" x14ac:dyDescent="0.35">
      <c r="A42" s="92">
        <v>30</v>
      </c>
      <c r="B42" s="92"/>
      <c r="C42" s="93"/>
      <c r="D42" s="93"/>
      <c r="E42" s="188"/>
      <c r="F42" s="188"/>
      <c r="G42" s="95"/>
      <c r="H42" s="95"/>
      <c r="I42" s="94"/>
      <c r="J42" s="94"/>
      <c r="K42" s="94"/>
      <c r="L42" s="94"/>
      <c r="M42" s="95"/>
      <c r="N42" s="95"/>
      <c r="O42" s="95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188"/>
      <c r="AW42" s="188"/>
      <c r="AX42" s="188"/>
      <c r="AY42" s="188"/>
      <c r="AZ42" s="188"/>
      <c r="BA42" s="91">
        <f t="shared" si="0"/>
        <v>0</v>
      </c>
      <c r="BB42" s="84"/>
      <c r="BC42" s="91">
        <f>BA42-ปริมาณงาน!BN39</f>
        <v>0</v>
      </c>
      <c r="BD42" s="84"/>
    </row>
    <row r="43" spans="1:56" ht="21.95" hidden="1" customHeight="1" x14ac:dyDescent="0.35">
      <c r="A43" s="92">
        <v>31</v>
      </c>
      <c r="B43" s="92"/>
      <c r="C43" s="93"/>
      <c r="D43" s="93"/>
      <c r="E43" s="188"/>
      <c r="F43" s="188"/>
      <c r="G43" s="95"/>
      <c r="H43" s="95"/>
      <c r="I43" s="94"/>
      <c r="J43" s="94"/>
      <c r="K43" s="94"/>
      <c r="L43" s="94"/>
      <c r="M43" s="95"/>
      <c r="N43" s="95"/>
      <c r="O43" s="95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188"/>
      <c r="AW43" s="188"/>
      <c r="AX43" s="188"/>
      <c r="AY43" s="188"/>
      <c r="AZ43" s="188"/>
      <c r="BA43" s="91">
        <f t="shared" si="0"/>
        <v>0</v>
      </c>
      <c r="BB43" s="84"/>
      <c r="BC43" s="91">
        <f>BA43-ปริมาณงาน!BN40</f>
        <v>0</v>
      </c>
      <c r="BD43" s="84"/>
    </row>
    <row r="44" spans="1:56" ht="21.95" hidden="1" customHeight="1" x14ac:dyDescent="0.35">
      <c r="A44" s="92">
        <v>32</v>
      </c>
      <c r="B44" s="92"/>
      <c r="C44" s="93"/>
      <c r="D44" s="93"/>
      <c r="E44" s="188"/>
      <c r="F44" s="188"/>
      <c r="G44" s="95"/>
      <c r="H44" s="95"/>
      <c r="I44" s="94"/>
      <c r="J44" s="94"/>
      <c r="K44" s="94"/>
      <c r="L44" s="94"/>
      <c r="M44" s="95"/>
      <c r="N44" s="95"/>
      <c r="O44" s="9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188"/>
      <c r="AW44" s="188"/>
      <c r="AX44" s="188"/>
      <c r="AY44" s="188"/>
      <c r="AZ44" s="188"/>
      <c r="BA44" s="91">
        <f t="shared" si="0"/>
        <v>0</v>
      </c>
      <c r="BB44" s="84"/>
      <c r="BC44" s="91">
        <f>BA44-ปริมาณงาน!BN41</f>
        <v>0</v>
      </c>
      <c r="BD44" s="84"/>
    </row>
    <row r="45" spans="1:56" ht="21.95" hidden="1" customHeight="1" x14ac:dyDescent="0.35">
      <c r="A45" s="92">
        <v>33</v>
      </c>
      <c r="B45" s="92"/>
      <c r="C45" s="93"/>
      <c r="D45" s="93"/>
      <c r="E45" s="188"/>
      <c r="F45" s="188"/>
      <c r="G45" s="95"/>
      <c r="H45" s="95"/>
      <c r="I45" s="94"/>
      <c r="J45" s="94"/>
      <c r="K45" s="94"/>
      <c r="L45" s="94"/>
      <c r="M45" s="95"/>
      <c r="N45" s="95"/>
      <c r="O45" s="9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188"/>
      <c r="AW45" s="188"/>
      <c r="AX45" s="188"/>
      <c r="AY45" s="188"/>
      <c r="AZ45" s="188"/>
      <c r="BA45" s="91">
        <f t="shared" si="0"/>
        <v>0</v>
      </c>
      <c r="BB45" s="84"/>
      <c r="BC45" s="91">
        <f>BA45-ปริมาณงาน!BN42</f>
        <v>0</v>
      </c>
      <c r="BD45" s="84"/>
    </row>
    <row r="46" spans="1:56" ht="21.95" hidden="1" customHeight="1" x14ac:dyDescent="0.35">
      <c r="A46" s="92">
        <v>34</v>
      </c>
      <c r="B46" s="92"/>
      <c r="C46" s="93"/>
      <c r="D46" s="93"/>
      <c r="E46" s="188"/>
      <c r="F46" s="188"/>
      <c r="G46" s="95"/>
      <c r="H46" s="95"/>
      <c r="I46" s="94"/>
      <c r="J46" s="94"/>
      <c r="K46" s="94"/>
      <c r="L46" s="94"/>
      <c r="M46" s="95"/>
      <c r="N46" s="95"/>
      <c r="O46" s="95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188"/>
      <c r="AW46" s="188"/>
      <c r="AX46" s="188"/>
      <c r="AY46" s="188"/>
      <c r="AZ46" s="188"/>
      <c r="BA46" s="91">
        <f t="shared" si="0"/>
        <v>0</v>
      </c>
      <c r="BB46" s="84"/>
      <c r="BC46" s="91">
        <f>BA46-ปริมาณงาน!BN43</f>
        <v>0</v>
      </c>
      <c r="BD46" s="84"/>
    </row>
    <row r="47" spans="1:56" ht="21.95" hidden="1" customHeight="1" x14ac:dyDescent="0.35">
      <c r="A47" s="92">
        <v>35</v>
      </c>
      <c r="B47" s="92"/>
      <c r="C47" s="93"/>
      <c r="D47" s="93"/>
      <c r="E47" s="188"/>
      <c r="F47" s="188"/>
      <c r="G47" s="95"/>
      <c r="H47" s="95"/>
      <c r="I47" s="94"/>
      <c r="J47" s="94"/>
      <c r="K47" s="94"/>
      <c r="L47" s="94"/>
      <c r="M47" s="95"/>
      <c r="N47" s="95"/>
      <c r="O47" s="95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188"/>
      <c r="AW47" s="188"/>
      <c r="AX47" s="188"/>
      <c r="AY47" s="188"/>
      <c r="AZ47" s="188"/>
      <c r="BA47" s="91">
        <f t="shared" si="0"/>
        <v>0</v>
      </c>
      <c r="BB47" s="84"/>
      <c r="BC47" s="91">
        <f>BA47-ปริมาณงาน!BN44</f>
        <v>0</v>
      </c>
      <c r="BD47" s="84"/>
    </row>
    <row r="48" spans="1:56" ht="21.95" hidden="1" customHeight="1" x14ac:dyDescent="0.35">
      <c r="A48" s="92">
        <v>36</v>
      </c>
      <c r="B48" s="92"/>
      <c r="C48" s="93"/>
      <c r="D48" s="93"/>
      <c r="E48" s="188"/>
      <c r="F48" s="188"/>
      <c r="G48" s="95"/>
      <c r="H48" s="95"/>
      <c r="I48" s="94"/>
      <c r="J48" s="94"/>
      <c r="K48" s="94"/>
      <c r="L48" s="94"/>
      <c r="M48" s="95"/>
      <c r="N48" s="95"/>
      <c r="O48" s="95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188"/>
      <c r="AW48" s="188"/>
      <c r="AX48" s="188"/>
      <c r="AY48" s="188"/>
      <c r="AZ48" s="188"/>
      <c r="BA48" s="91">
        <f t="shared" si="0"/>
        <v>0</v>
      </c>
      <c r="BB48" s="84"/>
      <c r="BC48" s="91">
        <f>BA48-ปริมาณงาน!BN45</f>
        <v>0</v>
      </c>
      <c r="BD48" s="84"/>
    </row>
    <row r="49" spans="1:56" ht="21.95" hidden="1" customHeight="1" x14ac:dyDescent="0.35">
      <c r="A49" s="92">
        <v>37</v>
      </c>
      <c r="B49" s="92"/>
      <c r="C49" s="93"/>
      <c r="D49" s="93"/>
      <c r="E49" s="188"/>
      <c r="F49" s="188"/>
      <c r="G49" s="95"/>
      <c r="H49" s="95"/>
      <c r="I49" s="94"/>
      <c r="J49" s="94"/>
      <c r="K49" s="94"/>
      <c r="L49" s="94"/>
      <c r="M49" s="95"/>
      <c r="N49" s="95"/>
      <c r="O49" s="95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188"/>
      <c r="AW49" s="188"/>
      <c r="AX49" s="188"/>
      <c r="AY49" s="188"/>
      <c r="AZ49" s="188"/>
      <c r="BA49" s="91">
        <f t="shared" si="0"/>
        <v>0</v>
      </c>
      <c r="BB49" s="84"/>
      <c r="BC49" s="91">
        <f>BA49-ปริมาณงาน!BN46</f>
        <v>0</v>
      </c>
      <c r="BD49" s="84"/>
    </row>
    <row r="50" spans="1:56" ht="21.95" hidden="1" customHeight="1" x14ac:dyDescent="0.35">
      <c r="A50" s="92">
        <v>38</v>
      </c>
      <c r="B50" s="92"/>
      <c r="C50" s="93"/>
      <c r="D50" s="93"/>
      <c r="E50" s="188"/>
      <c r="F50" s="188"/>
      <c r="G50" s="95"/>
      <c r="H50" s="95"/>
      <c r="I50" s="94"/>
      <c r="J50" s="94"/>
      <c r="K50" s="94"/>
      <c r="L50" s="94"/>
      <c r="M50" s="95"/>
      <c r="N50" s="95"/>
      <c r="O50" s="95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188"/>
      <c r="AW50" s="188"/>
      <c r="AX50" s="188"/>
      <c r="AY50" s="188"/>
      <c r="AZ50" s="188"/>
      <c r="BA50" s="91">
        <f t="shared" si="0"/>
        <v>0</v>
      </c>
      <c r="BB50" s="84"/>
      <c r="BC50" s="91">
        <f>BA50-ปริมาณงาน!BN47</f>
        <v>0</v>
      </c>
      <c r="BD50" s="84"/>
    </row>
    <row r="51" spans="1:56" ht="21.95" hidden="1" customHeight="1" x14ac:dyDescent="0.35">
      <c r="A51" s="92">
        <v>39</v>
      </c>
      <c r="B51" s="92"/>
      <c r="C51" s="93"/>
      <c r="D51" s="93"/>
      <c r="E51" s="188"/>
      <c r="F51" s="188"/>
      <c r="G51" s="95"/>
      <c r="H51" s="95"/>
      <c r="I51" s="94"/>
      <c r="J51" s="94"/>
      <c r="K51" s="94"/>
      <c r="L51" s="94"/>
      <c r="M51" s="95"/>
      <c r="N51" s="95"/>
      <c r="O51" s="95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188"/>
      <c r="AW51" s="188"/>
      <c r="AX51" s="188"/>
      <c r="AY51" s="188"/>
      <c r="AZ51" s="188"/>
      <c r="BA51" s="91">
        <f t="shared" si="0"/>
        <v>0</v>
      </c>
      <c r="BB51" s="84"/>
      <c r="BC51" s="91">
        <f>BA51-ปริมาณงาน!BN48</f>
        <v>0</v>
      </c>
      <c r="BD51" s="84"/>
    </row>
    <row r="52" spans="1:56" ht="21.95" hidden="1" customHeight="1" x14ac:dyDescent="0.35">
      <c r="A52" s="92">
        <v>40</v>
      </c>
      <c r="B52" s="92"/>
      <c r="C52" s="93"/>
      <c r="D52" s="93"/>
      <c r="E52" s="188"/>
      <c r="F52" s="188"/>
      <c r="G52" s="95"/>
      <c r="H52" s="95"/>
      <c r="I52" s="94"/>
      <c r="J52" s="94"/>
      <c r="K52" s="94"/>
      <c r="L52" s="94"/>
      <c r="M52" s="95"/>
      <c r="N52" s="95"/>
      <c r="O52" s="95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188"/>
      <c r="AW52" s="188"/>
      <c r="AX52" s="188"/>
      <c r="AY52" s="188"/>
      <c r="AZ52" s="188"/>
      <c r="BA52" s="91">
        <f t="shared" si="0"/>
        <v>0</v>
      </c>
      <c r="BB52" s="84"/>
      <c r="BC52" s="91">
        <f>BA52-ปริมาณงาน!BN49</f>
        <v>0</v>
      </c>
      <c r="BD52" s="84"/>
    </row>
    <row r="53" spans="1:56" ht="21.95" hidden="1" customHeight="1" x14ac:dyDescent="0.35">
      <c r="A53" s="92">
        <v>41</v>
      </c>
      <c r="B53" s="92"/>
      <c r="C53" s="93"/>
      <c r="D53" s="93"/>
      <c r="E53" s="188"/>
      <c r="F53" s="188"/>
      <c r="G53" s="95"/>
      <c r="H53" s="95"/>
      <c r="I53" s="94"/>
      <c r="J53" s="94"/>
      <c r="K53" s="94"/>
      <c r="L53" s="94"/>
      <c r="M53" s="95"/>
      <c r="N53" s="95"/>
      <c r="O53" s="95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188"/>
      <c r="AW53" s="188"/>
      <c r="AX53" s="188"/>
      <c r="AY53" s="188"/>
      <c r="AZ53" s="188"/>
      <c r="BA53" s="91">
        <f t="shared" si="0"/>
        <v>0</v>
      </c>
      <c r="BB53" s="84"/>
      <c r="BC53" s="91">
        <f>BA53-ปริมาณงาน!BN50</f>
        <v>0</v>
      </c>
      <c r="BD53" s="84"/>
    </row>
    <row r="54" spans="1:56" ht="21.95" hidden="1" customHeight="1" x14ac:dyDescent="0.35">
      <c r="A54" s="92">
        <v>42</v>
      </c>
      <c r="B54" s="92"/>
      <c r="C54" s="93"/>
      <c r="D54" s="93"/>
      <c r="E54" s="188"/>
      <c r="F54" s="188"/>
      <c r="G54" s="95"/>
      <c r="H54" s="95"/>
      <c r="I54" s="94"/>
      <c r="J54" s="94"/>
      <c r="K54" s="94"/>
      <c r="L54" s="94"/>
      <c r="M54" s="95"/>
      <c r="N54" s="95"/>
      <c r="O54" s="95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188"/>
      <c r="AW54" s="188"/>
      <c r="AX54" s="188"/>
      <c r="AY54" s="188"/>
      <c r="AZ54" s="188"/>
      <c r="BA54" s="91">
        <f t="shared" si="0"/>
        <v>0</v>
      </c>
      <c r="BB54" s="84"/>
      <c r="BC54" s="91">
        <f>BA54-ปริมาณงาน!BN51</f>
        <v>0</v>
      </c>
      <c r="BD54" s="84"/>
    </row>
    <row r="55" spans="1:56" ht="21.95" hidden="1" customHeight="1" x14ac:dyDescent="0.35">
      <c r="A55" s="92">
        <v>43</v>
      </c>
      <c r="B55" s="92"/>
      <c r="C55" s="93"/>
      <c r="D55" s="93"/>
      <c r="E55" s="188"/>
      <c r="F55" s="188"/>
      <c r="G55" s="95"/>
      <c r="H55" s="95"/>
      <c r="I55" s="94"/>
      <c r="J55" s="94"/>
      <c r="K55" s="94"/>
      <c r="L55" s="94"/>
      <c r="M55" s="95"/>
      <c r="N55" s="95"/>
      <c r="O55" s="95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188"/>
      <c r="AW55" s="188"/>
      <c r="AX55" s="188"/>
      <c r="AY55" s="188"/>
      <c r="AZ55" s="188"/>
      <c r="BA55" s="91">
        <f t="shared" si="0"/>
        <v>0</v>
      </c>
      <c r="BB55" s="84"/>
      <c r="BC55" s="91">
        <f>BA55-ปริมาณงาน!BN52</f>
        <v>0</v>
      </c>
      <c r="BD55" s="84"/>
    </row>
    <row r="56" spans="1:56" ht="21.95" hidden="1" customHeight="1" x14ac:dyDescent="0.35">
      <c r="A56" s="92">
        <v>44</v>
      </c>
      <c r="B56" s="92"/>
      <c r="C56" s="93"/>
      <c r="D56" s="93"/>
      <c r="E56" s="188"/>
      <c r="F56" s="188"/>
      <c r="G56" s="95"/>
      <c r="H56" s="95"/>
      <c r="I56" s="94"/>
      <c r="J56" s="94"/>
      <c r="K56" s="94"/>
      <c r="L56" s="94"/>
      <c r="M56" s="95"/>
      <c r="N56" s="95"/>
      <c r="O56" s="95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188"/>
      <c r="AW56" s="188"/>
      <c r="AX56" s="188"/>
      <c r="AY56" s="188"/>
      <c r="AZ56" s="188"/>
      <c r="BA56" s="91">
        <f t="shared" si="0"/>
        <v>0</v>
      </c>
      <c r="BB56" s="84"/>
      <c r="BC56" s="91">
        <f>BA56-ปริมาณงาน!BN53</f>
        <v>0</v>
      </c>
      <c r="BD56" s="84"/>
    </row>
    <row r="57" spans="1:56" ht="21.95" hidden="1" customHeight="1" x14ac:dyDescent="0.35">
      <c r="A57" s="92">
        <v>45</v>
      </c>
      <c r="B57" s="92"/>
      <c r="C57" s="93"/>
      <c r="D57" s="93"/>
      <c r="E57" s="188"/>
      <c r="F57" s="188"/>
      <c r="G57" s="95"/>
      <c r="H57" s="95"/>
      <c r="I57" s="94"/>
      <c r="J57" s="94"/>
      <c r="K57" s="94"/>
      <c r="L57" s="94"/>
      <c r="M57" s="95"/>
      <c r="N57" s="95"/>
      <c r="O57" s="95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188"/>
      <c r="AW57" s="188"/>
      <c r="AX57" s="188"/>
      <c r="AY57" s="188"/>
      <c r="AZ57" s="188"/>
      <c r="BA57" s="91">
        <f t="shared" si="0"/>
        <v>0</v>
      </c>
      <c r="BB57" s="84"/>
      <c r="BC57" s="91">
        <f>BA57-ปริมาณงาน!BN54</f>
        <v>0</v>
      </c>
      <c r="BD57" s="84"/>
    </row>
    <row r="58" spans="1:56" ht="21.95" hidden="1" customHeight="1" x14ac:dyDescent="0.35">
      <c r="A58" s="92">
        <v>46</v>
      </c>
      <c r="B58" s="92"/>
      <c r="C58" s="93"/>
      <c r="D58" s="93"/>
      <c r="E58" s="188"/>
      <c r="F58" s="188"/>
      <c r="G58" s="95"/>
      <c r="H58" s="95"/>
      <c r="I58" s="94"/>
      <c r="J58" s="94"/>
      <c r="K58" s="94"/>
      <c r="L58" s="94"/>
      <c r="M58" s="95"/>
      <c r="N58" s="95"/>
      <c r="O58" s="95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188"/>
      <c r="AW58" s="188"/>
      <c r="AX58" s="188"/>
      <c r="AY58" s="188"/>
      <c r="AZ58" s="188"/>
      <c r="BA58" s="91">
        <f t="shared" si="0"/>
        <v>0</v>
      </c>
      <c r="BB58" s="84"/>
      <c r="BC58" s="91">
        <f>BA58-ปริมาณงาน!BN55</f>
        <v>0</v>
      </c>
      <c r="BD58" s="84"/>
    </row>
    <row r="59" spans="1:56" ht="21.95" hidden="1" customHeight="1" x14ac:dyDescent="0.35">
      <c r="A59" s="92">
        <v>47</v>
      </c>
      <c r="B59" s="92"/>
      <c r="C59" s="93"/>
      <c r="D59" s="93"/>
      <c r="E59" s="188"/>
      <c r="F59" s="188"/>
      <c r="G59" s="95"/>
      <c r="H59" s="95"/>
      <c r="I59" s="94"/>
      <c r="J59" s="94"/>
      <c r="K59" s="94"/>
      <c r="L59" s="94"/>
      <c r="M59" s="95"/>
      <c r="N59" s="95"/>
      <c r="O59" s="95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188"/>
      <c r="AW59" s="188"/>
      <c r="AX59" s="188"/>
      <c r="AY59" s="188"/>
      <c r="AZ59" s="188"/>
      <c r="BA59" s="91">
        <f t="shared" si="0"/>
        <v>0</v>
      </c>
      <c r="BB59" s="84"/>
      <c r="BC59" s="91">
        <f>BA59-ปริมาณงาน!BN56</f>
        <v>0</v>
      </c>
      <c r="BD59" s="84"/>
    </row>
    <row r="60" spans="1:56" ht="21.95" hidden="1" customHeight="1" x14ac:dyDescent="0.35">
      <c r="A60" s="92">
        <v>48</v>
      </c>
      <c r="B60" s="92"/>
      <c r="C60" s="93"/>
      <c r="D60" s="93"/>
      <c r="E60" s="188"/>
      <c r="F60" s="188"/>
      <c r="G60" s="95"/>
      <c r="H60" s="95"/>
      <c r="I60" s="94"/>
      <c r="J60" s="94"/>
      <c r="K60" s="94"/>
      <c r="L60" s="94"/>
      <c r="M60" s="95"/>
      <c r="N60" s="95"/>
      <c r="O60" s="95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188"/>
      <c r="AW60" s="188"/>
      <c r="AX60" s="188"/>
      <c r="AY60" s="188"/>
      <c r="AZ60" s="188"/>
      <c r="BA60" s="91">
        <f t="shared" si="0"/>
        <v>0</v>
      </c>
      <c r="BB60" s="84"/>
      <c r="BC60" s="91">
        <f>BA60-ปริมาณงาน!BN57</f>
        <v>0</v>
      </c>
      <c r="BD60" s="84"/>
    </row>
    <row r="61" spans="1:56" ht="21.95" hidden="1" customHeight="1" x14ac:dyDescent="0.35">
      <c r="A61" s="92">
        <v>49</v>
      </c>
      <c r="B61" s="92"/>
      <c r="C61" s="93"/>
      <c r="D61" s="93"/>
      <c r="E61" s="188"/>
      <c r="F61" s="188"/>
      <c r="G61" s="95"/>
      <c r="H61" s="95"/>
      <c r="I61" s="94"/>
      <c r="J61" s="94"/>
      <c r="K61" s="94"/>
      <c r="L61" s="94"/>
      <c r="M61" s="95"/>
      <c r="N61" s="95"/>
      <c r="O61" s="95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188"/>
      <c r="AW61" s="188"/>
      <c r="AX61" s="188"/>
      <c r="AY61" s="188"/>
      <c r="AZ61" s="188"/>
      <c r="BA61" s="91">
        <f t="shared" si="0"/>
        <v>0</v>
      </c>
      <c r="BB61" s="84"/>
      <c r="BC61" s="91">
        <f>BA61-ปริมาณงาน!BN58</f>
        <v>0</v>
      </c>
      <c r="BD61" s="84"/>
    </row>
    <row r="62" spans="1:56" ht="21.95" hidden="1" customHeight="1" x14ac:dyDescent="0.35">
      <c r="A62" s="92">
        <v>50</v>
      </c>
      <c r="B62" s="92"/>
      <c r="C62" s="93"/>
      <c r="D62" s="93"/>
      <c r="E62" s="188"/>
      <c r="F62" s="188"/>
      <c r="G62" s="95"/>
      <c r="H62" s="95"/>
      <c r="I62" s="94"/>
      <c r="J62" s="94"/>
      <c r="K62" s="94"/>
      <c r="L62" s="94"/>
      <c r="M62" s="95"/>
      <c r="N62" s="95"/>
      <c r="O62" s="95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188"/>
      <c r="AW62" s="188"/>
      <c r="AX62" s="188"/>
      <c r="AY62" s="188"/>
      <c r="AZ62" s="188"/>
      <c r="BA62" s="91">
        <f t="shared" si="0"/>
        <v>0</v>
      </c>
      <c r="BB62" s="84"/>
      <c r="BC62" s="91">
        <f>BA62-ปริมาณงาน!BN59</f>
        <v>0</v>
      </c>
      <c r="BD62" s="84"/>
    </row>
    <row r="63" spans="1:56" ht="21.95" hidden="1" customHeight="1" x14ac:dyDescent="0.35">
      <c r="A63" s="92">
        <v>51</v>
      </c>
      <c r="B63" s="92"/>
      <c r="C63" s="93"/>
      <c r="D63" s="93"/>
      <c r="E63" s="188"/>
      <c r="F63" s="188"/>
      <c r="G63" s="95"/>
      <c r="H63" s="95"/>
      <c r="I63" s="94"/>
      <c r="J63" s="94"/>
      <c r="K63" s="94"/>
      <c r="L63" s="94"/>
      <c r="M63" s="95"/>
      <c r="N63" s="95"/>
      <c r="O63" s="95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188"/>
      <c r="AW63" s="188"/>
      <c r="AX63" s="188"/>
      <c r="AY63" s="188"/>
      <c r="AZ63" s="188"/>
      <c r="BA63" s="91">
        <f t="shared" si="0"/>
        <v>0</v>
      </c>
      <c r="BB63" s="84"/>
      <c r="BC63" s="91">
        <f>BA63-ปริมาณงาน!BN60</f>
        <v>0</v>
      </c>
      <c r="BD63" s="84"/>
    </row>
    <row r="64" spans="1:56" ht="21.95" hidden="1" customHeight="1" x14ac:dyDescent="0.35">
      <c r="A64" s="92">
        <v>52</v>
      </c>
      <c r="B64" s="92"/>
      <c r="C64" s="93"/>
      <c r="D64" s="93"/>
      <c r="E64" s="188"/>
      <c r="F64" s="188"/>
      <c r="G64" s="95"/>
      <c r="H64" s="95"/>
      <c r="I64" s="94"/>
      <c r="J64" s="94"/>
      <c r="K64" s="94"/>
      <c r="L64" s="94"/>
      <c r="M64" s="95"/>
      <c r="N64" s="95"/>
      <c r="O64" s="95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188"/>
      <c r="AW64" s="188"/>
      <c r="AX64" s="188"/>
      <c r="AY64" s="188"/>
      <c r="AZ64" s="188"/>
      <c r="BA64" s="91">
        <f t="shared" si="0"/>
        <v>0</v>
      </c>
      <c r="BB64" s="84"/>
      <c r="BC64" s="91">
        <f>BA64-ปริมาณงาน!BN61</f>
        <v>0</v>
      </c>
      <c r="BD64" s="84"/>
    </row>
    <row r="65" spans="1:56" ht="21.95" hidden="1" customHeight="1" x14ac:dyDescent="0.35">
      <c r="A65" s="92">
        <v>53</v>
      </c>
      <c r="B65" s="92"/>
      <c r="C65" s="93"/>
      <c r="D65" s="93"/>
      <c r="E65" s="188"/>
      <c r="F65" s="188"/>
      <c r="G65" s="95"/>
      <c r="H65" s="95"/>
      <c r="I65" s="94"/>
      <c r="J65" s="94"/>
      <c r="K65" s="94"/>
      <c r="L65" s="94"/>
      <c r="M65" s="95"/>
      <c r="N65" s="95"/>
      <c r="O65" s="95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188"/>
      <c r="AW65" s="188"/>
      <c r="AX65" s="188"/>
      <c r="AY65" s="188"/>
      <c r="AZ65" s="188"/>
      <c r="BA65" s="91">
        <f t="shared" si="0"/>
        <v>0</v>
      </c>
      <c r="BB65" s="84"/>
      <c r="BC65" s="91">
        <f>BA65-ปริมาณงาน!BN62</f>
        <v>0</v>
      </c>
      <c r="BD65" s="84"/>
    </row>
    <row r="66" spans="1:56" ht="21.95" hidden="1" customHeight="1" x14ac:dyDescent="0.35">
      <c r="A66" s="92">
        <v>54</v>
      </c>
      <c r="B66" s="92"/>
      <c r="C66" s="93"/>
      <c r="D66" s="93"/>
      <c r="E66" s="188"/>
      <c r="F66" s="188"/>
      <c r="G66" s="95"/>
      <c r="H66" s="95"/>
      <c r="I66" s="94"/>
      <c r="J66" s="94"/>
      <c r="K66" s="94"/>
      <c r="L66" s="94"/>
      <c r="M66" s="95"/>
      <c r="N66" s="95"/>
      <c r="O66" s="95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188"/>
      <c r="AW66" s="188"/>
      <c r="AX66" s="188"/>
      <c r="AY66" s="188"/>
      <c r="AZ66" s="188"/>
      <c r="BA66" s="91">
        <f t="shared" si="0"/>
        <v>0</v>
      </c>
      <c r="BB66" s="84"/>
      <c r="BC66" s="91">
        <f>BA66-ปริมาณงาน!BN63</f>
        <v>0</v>
      </c>
      <c r="BD66" s="84"/>
    </row>
    <row r="67" spans="1:56" ht="21.95" hidden="1" customHeight="1" x14ac:dyDescent="0.35">
      <c r="A67" s="92">
        <v>55</v>
      </c>
      <c r="B67" s="92"/>
      <c r="C67" s="93"/>
      <c r="D67" s="93"/>
      <c r="E67" s="188"/>
      <c r="F67" s="188"/>
      <c r="G67" s="95"/>
      <c r="H67" s="95"/>
      <c r="I67" s="94"/>
      <c r="J67" s="94"/>
      <c r="K67" s="94"/>
      <c r="L67" s="94"/>
      <c r="M67" s="95"/>
      <c r="N67" s="95"/>
      <c r="O67" s="95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188"/>
      <c r="AW67" s="188"/>
      <c r="AX67" s="188"/>
      <c r="AY67" s="188"/>
      <c r="AZ67" s="188"/>
      <c r="BA67" s="91">
        <f t="shared" si="0"/>
        <v>0</v>
      </c>
      <c r="BB67" s="84"/>
      <c r="BC67" s="91">
        <f>BA67-ปริมาณงาน!BN64</f>
        <v>0</v>
      </c>
      <c r="BD67" s="84"/>
    </row>
    <row r="68" spans="1:56" ht="21.95" hidden="1" customHeight="1" x14ac:dyDescent="0.35">
      <c r="A68" s="92">
        <v>56</v>
      </c>
      <c r="B68" s="92"/>
      <c r="C68" s="93"/>
      <c r="D68" s="93"/>
      <c r="E68" s="188"/>
      <c r="F68" s="188"/>
      <c r="G68" s="95"/>
      <c r="H68" s="95"/>
      <c r="I68" s="94"/>
      <c r="J68" s="94"/>
      <c r="K68" s="94"/>
      <c r="L68" s="94"/>
      <c r="M68" s="95"/>
      <c r="N68" s="95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188"/>
      <c r="AW68" s="188"/>
      <c r="AX68" s="188"/>
      <c r="AY68" s="188"/>
      <c r="AZ68" s="188"/>
      <c r="BA68" s="91">
        <f t="shared" si="0"/>
        <v>0</v>
      </c>
      <c r="BB68" s="84"/>
      <c r="BC68" s="91">
        <f>BA68-ปริมาณงาน!BN65</f>
        <v>0</v>
      </c>
      <c r="BD68" s="84"/>
    </row>
    <row r="69" spans="1:56" ht="21.95" hidden="1" customHeight="1" x14ac:dyDescent="0.35">
      <c r="A69" s="92">
        <v>57</v>
      </c>
      <c r="B69" s="92"/>
      <c r="C69" s="93"/>
      <c r="D69" s="93"/>
      <c r="E69" s="188"/>
      <c r="F69" s="188"/>
      <c r="G69" s="95"/>
      <c r="H69" s="95"/>
      <c r="I69" s="94"/>
      <c r="J69" s="94"/>
      <c r="K69" s="94"/>
      <c r="L69" s="94"/>
      <c r="M69" s="95"/>
      <c r="N69" s="95"/>
      <c r="O69" s="95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188"/>
      <c r="AW69" s="188"/>
      <c r="AX69" s="188"/>
      <c r="AY69" s="188"/>
      <c r="AZ69" s="188"/>
      <c r="BA69" s="91">
        <f t="shared" si="0"/>
        <v>0</v>
      </c>
      <c r="BB69" s="84"/>
      <c r="BC69" s="91">
        <f>BA69-ปริมาณงาน!BN66</f>
        <v>0</v>
      </c>
      <c r="BD69" s="84"/>
    </row>
    <row r="70" spans="1:56" ht="21.95" hidden="1" customHeight="1" x14ac:dyDescent="0.35">
      <c r="A70" s="92">
        <v>58</v>
      </c>
      <c r="B70" s="92"/>
      <c r="C70" s="93"/>
      <c r="D70" s="93"/>
      <c r="E70" s="188"/>
      <c r="F70" s="188"/>
      <c r="G70" s="95"/>
      <c r="H70" s="95"/>
      <c r="I70" s="94"/>
      <c r="J70" s="94"/>
      <c r="K70" s="94"/>
      <c r="L70" s="94"/>
      <c r="M70" s="95"/>
      <c r="N70" s="95"/>
      <c r="O70" s="95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188"/>
      <c r="AW70" s="188"/>
      <c r="AX70" s="188"/>
      <c r="AY70" s="188"/>
      <c r="AZ70" s="188"/>
      <c r="BA70" s="91">
        <f t="shared" si="0"/>
        <v>0</v>
      </c>
      <c r="BB70" s="84"/>
      <c r="BC70" s="91">
        <f>BA70-ปริมาณงาน!BN67</f>
        <v>0</v>
      </c>
      <c r="BD70" s="84"/>
    </row>
    <row r="71" spans="1:56" ht="21.95" hidden="1" customHeight="1" x14ac:dyDescent="0.35">
      <c r="A71" s="92">
        <v>59</v>
      </c>
      <c r="B71" s="92"/>
      <c r="C71" s="93"/>
      <c r="D71" s="93"/>
      <c r="E71" s="188"/>
      <c r="F71" s="188"/>
      <c r="G71" s="95"/>
      <c r="H71" s="95"/>
      <c r="I71" s="94"/>
      <c r="J71" s="94"/>
      <c r="K71" s="94"/>
      <c r="L71" s="94"/>
      <c r="M71" s="95"/>
      <c r="N71" s="95"/>
      <c r="O71" s="95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188"/>
      <c r="AW71" s="188"/>
      <c r="AX71" s="188"/>
      <c r="AY71" s="188"/>
      <c r="AZ71" s="188"/>
      <c r="BA71" s="91">
        <f t="shared" si="0"/>
        <v>0</v>
      </c>
      <c r="BB71" s="84"/>
      <c r="BC71" s="91">
        <f>BA71-ปริมาณงาน!BN68</f>
        <v>0</v>
      </c>
      <c r="BD71" s="84"/>
    </row>
    <row r="72" spans="1:56" ht="21.95" hidden="1" customHeight="1" x14ac:dyDescent="0.35">
      <c r="A72" s="92">
        <v>60</v>
      </c>
      <c r="B72" s="92"/>
      <c r="C72" s="93"/>
      <c r="D72" s="93"/>
      <c r="E72" s="188"/>
      <c r="F72" s="188"/>
      <c r="G72" s="95"/>
      <c r="H72" s="95"/>
      <c r="I72" s="94"/>
      <c r="J72" s="94"/>
      <c r="K72" s="94"/>
      <c r="L72" s="94"/>
      <c r="M72" s="95"/>
      <c r="N72" s="95"/>
      <c r="O72" s="95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188"/>
      <c r="AW72" s="188"/>
      <c r="AX72" s="188"/>
      <c r="AY72" s="188"/>
      <c r="AZ72" s="188"/>
      <c r="BA72" s="91">
        <f t="shared" si="0"/>
        <v>0</v>
      </c>
      <c r="BB72" s="84"/>
      <c r="BC72" s="91">
        <f>BA72-ปริมาณงาน!BN69</f>
        <v>0</v>
      </c>
      <c r="BD72" s="84"/>
    </row>
    <row r="73" spans="1:56" ht="21.95" hidden="1" customHeight="1" x14ac:dyDescent="0.35">
      <c r="A73" s="92">
        <v>61</v>
      </c>
      <c r="B73" s="92"/>
      <c r="C73" s="93"/>
      <c r="D73" s="93"/>
      <c r="E73" s="188"/>
      <c r="F73" s="188"/>
      <c r="G73" s="95"/>
      <c r="H73" s="95"/>
      <c r="I73" s="94"/>
      <c r="J73" s="94"/>
      <c r="K73" s="94"/>
      <c r="L73" s="94"/>
      <c r="M73" s="95"/>
      <c r="N73" s="95"/>
      <c r="O73" s="95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188"/>
      <c r="AW73" s="188"/>
      <c r="AX73" s="188"/>
      <c r="AY73" s="188"/>
      <c r="AZ73" s="188"/>
      <c r="BA73" s="91">
        <f t="shared" si="0"/>
        <v>0</v>
      </c>
      <c r="BB73" s="84"/>
      <c r="BC73" s="91">
        <f>BA73-ปริมาณงาน!BN70</f>
        <v>0</v>
      </c>
      <c r="BD73" s="84"/>
    </row>
    <row r="74" spans="1:56" ht="21.95" hidden="1" customHeight="1" x14ac:dyDescent="0.35">
      <c r="A74" s="92">
        <v>62</v>
      </c>
      <c r="B74" s="92"/>
      <c r="C74" s="93"/>
      <c r="D74" s="93"/>
      <c r="E74" s="188"/>
      <c r="F74" s="188"/>
      <c r="G74" s="95"/>
      <c r="H74" s="95"/>
      <c r="I74" s="94"/>
      <c r="J74" s="94"/>
      <c r="K74" s="94"/>
      <c r="L74" s="94"/>
      <c r="M74" s="95"/>
      <c r="N74" s="95"/>
      <c r="O74" s="95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188"/>
      <c r="AW74" s="188"/>
      <c r="AX74" s="188"/>
      <c r="AY74" s="188"/>
      <c r="AZ74" s="188"/>
      <c r="BA74" s="91">
        <f t="shared" si="0"/>
        <v>0</v>
      </c>
      <c r="BB74" s="84"/>
      <c r="BC74" s="91">
        <f>BA74-ปริมาณงาน!BN71</f>
        <v>0</v>
      </c>
      <c r="BD74" s="84"/>
    </row>
    <row r="75" spans="1:56" ht="21.95" hidden="1" customHeight="1" x14ac:dyDescent="0.35">
      <c r="A75" s="92">
        <v>63</v>
      </c>
      <c r="B75" s="92"/>
      <c r="C75" s="93"/>
      <c r="D75" s="93"/>
      <c r="E75" s="188"/>
      <c r="F75" s="188"/>
      <c r="G75" s="95"/>
      <c r="H75" s="95"/>
      <c r="I75" s="94"/>
      <c r="J75" s="94"/>
      <c r="K75" s="94"/>
      <c r="L75" s="94"/>
      <c r="M75" s="95"/>
      <c r="N75" s="95"/>
      <c r="O75" s="95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188"/>
      <c r="AW75" s="188"/>
      <c r="AX75" s="188"/>
      <c r="AY75" s="188"/>
      <c r="AZ75" s="188"/>
      <c r="BA75" s="91">
        <f t="shared" si="0"/>
        <v>0</v>
      </c>
      <c r="BB75" s="84"/>
      <c r="BC75" s="91">
        <f>BA75-ปริมาณงาน!BN72</f>
        <v>0</v>
      </c>
      <c r="BD75" s="84"/>
    </row>
    <row r="76" spans="1:56" ht="21.95" hidden="1" customHeight="1" x14ac:dyDescent="0.35">
      <c r="A76" s="92">
        <v>64</v>
      </c>
      <c r="B76" s="92"/>
      <c r="C76" s="93"/>
      <c r="D76" s="93"/>
      <c r="E76" s="188"/>
      <c r="F76" s="188"/>
      <c r="G76" s="95"/>
      <c r="H76" s="95"/>
      <c r="I76" s="94"/>
      <c r="J76" s="94"/>
      <c r="K76" s="94"/>
      <c r="L76" s="94"/>
      <c r="M76" s="95"/>
      <c r="N76" s="95"/>
      <c r="O76" s="95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188"/>
      <c r="AW76" s="188"/>
      <c r="AX76" s="188"/>
      <c r="AY76" s="188"/>
      <c r="AZ76" s="188"/>
      <c r="BA76" s="91">
        <f t="shared" si="0"/>
        <v>0</v>
      </c>
      <c r="BB76" s="84"/>
      <c r="BC76" s="91">
        <f>BA76-ปริมาณงาน!BN73</f>
        <v>0</v>
      </c>
      <c r="BD76" s="84"/>
    </row>
    <row r="77" spans="1:56" ht="21.95" hidden="1" customHeight="1" x14ac:dyDescent="0.35">
      <c r="A77" s="92">
        <v>65</v>
      </c>
      <c r="B77" s="92"/>
      <c r="C77" s="93"/>
      <c r="D77" s="93"/>
      <c r="E77" s="188"/>
      <c r="F77" s="188"/>
      <c r="G77" s="95"/>
      <c r="H77" s="95"/>
      <c r="I77" s="94"/>
      <c r="J77" s="94"/>
      <c r="K77" s="94"/>
      <c r="L77" s="94"/>
      <c r="M77" s="95"/>
      <c r="N77" s="95"/>
      <c r="O77" s="95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188"/>
      <c r="AW77" s="188"/>
      <c r="AX77" s="188"/>
      <c r="AY77" s="188"/>
      <c r="AZ77" s="188"/>
      <c r="BA77" s="91">
        <f t="shared" si="0"/>
        <v>0</v>
      </c>
      <c r="BB77" s="84"/>
      <c r="BC77" s="91">
        <f>BA77-ปริมาณงาน!BN74</f>
        <v>0</v>
      </c>
      <c r="BD77" s="84"/>
    </row>
    <row r="78" spans="1:56" ht="21.95" hidden="1" customHeight="1" x14ac:dyDescent="0.35">
      <c r="A78" s="92">
        <v>66</v>
      </c>
      <c r="B78" s="92"/>
      <c r="C78" s="93"/>
      <c r="D78" s="93"/>
      <c r="E78" s="188"/>
      <c r="F78" s="188"/>
      <c r="G78" s="95"/>
      <c r="H78" s="95"/>
      <c r="I78" s="94"/>
      <c r="J78" s="94"/>
      <c r="K78" s="94"/>
      <c r="L78" s="94"/>
      <c r="M78" s="95"/>
      <c r="N78" s="95"/>
      <c r="O78" s="95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188"/>
      <c r="AW78" s="188"/>
      <c r="AX78" s="188"/>
      <c r="AY78" s="188"/>
      <c r="AZ78" s="188"/>
      <c r="BA78" s="91">
        <f t="shared" ref="BA78:BA132" si="1">SUM(G78:AZ78)</f>
        <v>0</v>
      </c>
      <c r="BB78" s="84"/>
      <c r="BC78" s="91">
        <f>BA78-ปริมาณงาน!BN75</f>
        <v>0</v>
      </c>
      <c r="BD78" s="84"/>
    </row>
    <row r="79" spans="1:56" ht="21.95" hidden="1" customHeight="1" x14ac:dyDescent="0.35">
      <c r="A79" s="92">
        <v>67</v>
      </c>
      <c r="B79" s="92"/>
      <c r="C79" s="93"/>
      <c r="D79" s="93"/>
      <c r="E79" s="188"/>
      <c r="F79" s="188"/>
      <c r="G79" s="95"/>
      <c r="H79" s="95"/>
      <c r="I79" s="94"/>
      <c r="J79" s="94"/>
      <c r="K79" s="94"/>
      <c r="L79" s="94"/>
      <c r="M79" s="95"/>
      <c r="N79" s="95"/>
      <c r="O79" s="95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188"/>
      <c r="AW79" s="188"/>
      <c r="AX79" s="188"/>
      <c r="AY79" s="188"/>
      <c r="AZ79" s="188"/>
      <c r="BA79" s="91">
        <f t="shared" si="1"/>
        <v>0</v>
      </c>
      <c r="BB79" s="84"/>
      <c r="BC79" s="91">
        <f>BA79-ปริมาณงาน!BN76</f>
        <v>0</v>
      </c>
      <c r="BD79" s="84"/>
    </row>
    <row r="80" spans="1:56" ht="21.95" hidden="1" customHeight="1" x14ac:dyDescent="0.35">
      <c r="A80" s="92">
        <v>68</v>
      </c>
      <c r="B80" s="92"/>
      <c r="C80" s="93"/>
      <c r="D80" s="93"/>
      <c r="E80" s="188"/>
      <c r="F80" s="188"/>
      <c r="G80" s="95"/>
      <c r="H80" s="95"/>
      <c r="I80" s="94"/>
      <c r="J80" s="94"/>
      <c r="K80" s="94"/>
      <c r="L80" s="94"/>
      <c r="M80" s="95"/>
      <c r="N80" s="95"/>
      <c r="O80" s="95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188"/>
      <c r="AW80" s="188"/>
      <c r="AX80" s="188"/>
      <c r="AY80" s="188"/>
      <c r="AZ80" s="188"/>
      <c r="BA80" s="91">
        <f t="shared" si="1"/>
        <v>0</v>
      </c>
      <c r="BB80" s="84"/>
      <c r="BC80" s="91">
        <f>BA80-ปริมาณงาน!BN77</f>
        <v>0</v>
      </c>
      <c r="BD80" s="84"/>
    </row>
    <row r="81" spans="1:56" ht="21.95" hidden="1" customHeight="1" x14ac:dyDescent="0.35">
      <c r="A81" s="92">
        <v>69</v>
      </c>
      <c r="B81" s="92"/>
      <c r="C81" s="93"/>
      <c r="D81" s="93"/>
      <c r="E81" s="188"/>
      <c r="F81" s="188"/>
      <c r="G81" s="95"/>
      <c r="H81" s="95"/>
      <c r="I81" s="94"/>
      <c r="J81" s="94"/>
      <c r="K81" s="94"/>
      <c r="L81" s="94"/>
      <c r="M81" s="95"/>
      <c r="N81" s="95"/>
      <c r="O81" s="95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188"/>
      <c r="AW81" s="188"/>
      <c r="AX81" s="188"/>
      <c r="AY81" s="188"/>
      <c r="AZ81" s="188"/>
      <c r="BA81" s="91">
        <f t="shared" si="1"/>
        <v>0</v>
      </c>
      <c r="BB81" s="84"/>
      <c r="BC81" s="91">
        <f>BA81-ปริมาณงาน!BN78</f>
        <v>0</v>
      </c>
      <c r="BD81" s="84"/>
    </row>
    <row r="82" spans="1:56" ht="21.95" hidden="1" customHeight="1" x14ac:dyDescent="0.35">
      <c r="A82" s="92">
        <v>70</v>
      </c>
      <c r="B82" s="92"/>
      <c r="C82" s="93"/>
      <c r="D82" s="93"/>
      <c r="E82" s="188"/>
      <c r="F82" s="188"/>
      <c r="G82" s="95"/>
      <c r="H82" s="95"/>
      <c r="I82" s="94"/>
      <c r="J82" s="94"/>
      <c r="K82" s="94"/>
      <c r="L82" s="94"/>
      <c r="M82" s="95"/>
      <c r="N82" s="95"/>
      <c r="O82" s="95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188"/>
      <c r="AW82" s="188"/>
      <c r="AX82" s="188"/>
      <c r="AY82" s="188"/>
      <c r="AZ82" s="188"/>
      <c r="BA82" s="91">
        <f t="shared" si="1"/>
        <v>0</v>
      </c>
      <c r="BB82" s="84"/>
      <c r="BC82" s="91">
        <f>BA82-ปริมาณงาน!BN79</f>
        <v>0</v>
      </c>
      <c r="BD82" s="84"/>
    </row>
    <row r="83" spans="1:56" ht="21.95" hidden="1" customHeight="1" x14ac:dyDescent="0.35">
      <c r="A83" s="92">
        <v>71</v>
      </c>
      <c r="B83" s="92"/>
      <c r="C83" s="93"/>
      <c r="D83" s="93"/>
      <c r="E83" s="188"/>
      <c r="F83" s="188"/>
      <c r="G83" s="95"/>
      <c r="H83" s="95"/>
      <c r="I83" s="94"/>
      <c r="J83" s="94"/>
      <c r="K83" s="94"/>
      <c r="L83" s="94"/>
      <c r="M83" s="95"/>
      <c r="N83" s="95"/>
      <c r="O83" s="95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188"/>
      <c r="AW83" s="188"/>
      <c r="AX83" s="188"/>
      <c r="AY83" s="188"/>
      <c r="AZ83" s="188"/>
      <c r="BA83" s="91">
        <f t="shared" si="1"/>
        <v>0</v>
      </c>
      <c r="BB83" s="84"/>
      <c r="BC83" s="91">
        <f>BA83-ปริมาณงาน!BN80</f>
        <v>0</v>
      </c>
      <c r="BD83" s="84"/>
    </row>
    <row r="84" spans="1:56" ht="21.95" hidden="1" customHeight="1" x14ac:dyDescent="0.35">
      <c r="A84" s="92">
        <v>72</v>
      </c>
      <c r="B84" s="92"/>
      <c r="C84" s="93"/>
      <c r="D84" s="93"/>
      <c r="E84" s="188"/>
      <c r="F84" s="188"/>
      <c r="G84" s="95"/>
      <c r="H84" s="95"/>
      <c r="I84" s="94"/>
      <c r="J84" s="94"/>
      <c r="K84" s="94"/>
      <c r="L84" s="94"/>
      <c r="M84" s="95"/>
      <c r="N84" s="95"/>
      <c r="O84" s="95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188"/>
      <c r="AW84" s="188"/>
      <c r="AX84" s="188"/>
      <c r="AY84" s="188"/>
      <c r="AZ84" s="188"/>
      <c r="BA84" s="91">
        <f t="shared" si="1"/>
        <v>0</v>
      </c>
      <c r="BB84" s="84"/>
      <c r="BC84" s="91">
        <f>BA84-ปริมาณงาน!BN81</f>
        <v>0</v>
      </c>
      <c r="BD84" s="84"/>
    </row>
    <row r="85" spans="1:56" ht="21.95" hidden="1" customHeight="1" x14ac:dyDescent="0.35">
      <c r="A85" s="92">
        <v>73</v>
      </c>
      <c r="B85" s="92"/>
      <c r="C85" s="93"/>
      <c r="D85" s="93"/>
      <c r="E85" s="188"/>
      <c r="F85" s="188"/>
      <c r="G85" s="95"/>
      <c r="H85" s="95"/>
      <c r="I85" s="94"/>
      <c r="J85" s="94"/>
      <c r="K85" s="94"/>
      <c r="L85" s="94"/>
      <c r="M85" s="95"/>
      <c r="N85" s="95"/>
      <c r="O85" s="95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188"/>
      <c r="AW85" s="188"/>
      <c r="AX85" s="188"/>
      <c r="AY85" s="188"/>
      <c r="AZ85" s="188"/>
      <c r="BA85" s="91">
        <f t="shared" si="1"/>
        <v>0</v>
      </c>
      <c r="BB85" s="84"/>
      <c r="BC85" s="91">
        <f>BA85-ปริมาณงาน!BN82</f>
        <v>0</v>
      </c>
      <c r="BD85" s="84"/>
    </row>
    <row r="86" spans="1:56" ht="21.95" hidden="1" customHeight="1" x14ac:dyDescent="0.35">
      <c r="A86" s="92">
        <v>74</v>
      </c>
      <c r="B86" s="92"/>
      <c r="C86" s="93"/>
      <c r="D86" s="93"/>
      <c r="E86" s="188"/>
      <c r="F86" s="188"/>
      <c r="G86" s="95"/>
      <c r="H86" s="95"/>
      <c r="I86" s="94"/>
      <c r="J86" s="94"/>
      <c r="K86" s="94"/>
      <c r="L86" s="94"/>
      <c r="M86" s="95"/>
      <c r="N86" s="95"/>
      <c r="O86" s="95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188"/>
      <c r="AW86" s="188"/>
      <c r="AX86" s="188"/>
      <c r="AY86" s="188"/>
      <c r="AZ86" s="188"/>
      <c r="BA86" s="91">
        <f t="shared" si="1"/>
        <v>0</v>
      </c>
      <c r="BB86" s="84"/>
      <c r="BC86" s="91">
        <f>BA86-ปริมาณงาน!BN83</f>
        <v>0</v>
      </c>
      <c r="BD86" s="84"/>
    </row>
    <row r="87" spans="1:56" ht="21.95" hidden="1" customHeight="1" x14ac:dyDescent="0.35">
      <c r="A87" s="92">
        <v>75</v>
      </c>
      <c r="B87" s="92"/>
      <c r="C87" s="93"/>
      <c r="D87" s="93"/>
      <c r="E87" s="188"/>
      <c r="F87" s="188"/>
      <c r="G87" s="95"/>
      <c r="H87" s="95"/>
      <c r="I87" s="94"/>
      <c r="J87" s="94"/>
      <c r="K87" s="94"/>
      <c r="L87" s="94"/>
      <c r="M87" s="95"/>
      <c r="N87" s="95"/>
      <c r="O87" s="95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188"/>
      <c r="AW87" s="188"/>
      <c r="AX87" s="188"/>
      <c r="AY87" s="188"/>
      <c r="AZ87" s="188"/>
      <c r="BA87" s="91">
        <f t="shared" si="1"/>
        <v>0</v>
      </c>
      <c r="BB87" s="84"/>
      <c r="BC87" s="91">
        <f>BA87-ปริมาณงาน!BN84</f>
        <v>0</v>
      </c>
      <c r="BD87" s="84"/>
    </row>
    <row r="88" spans="1:56" ht="21.95" hidden="1" customHeight="1" x14ac:dyDescent="0.35">
      <c r="A88" s="92">
        <v>76</v>
      </c>
      <c r="B88" s="92"/>
      <c r="C88" s="93"/>
      <c r="D88" s="93"/>
      <c r="E88" s="188"/>
      <c r="F88" s="188"/>
      <c r="G88" s="95"/>
      <c r="H88" s="95"/>
      <c r="I88" s="94"/>
      <c r="J88" s="94"/>
      <c r="K88" s="94"/>
      <c r="L88" s="94"/>
      <c r="M88" s="95"/>
      <c r="N88" s="95"/>
      <c r="O88" s="95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188"/>
      <c r="AW88" s="188"/>
      <c r="AX88" s="188"/>
      <c r="AY88" s="188"/>
      <c r="AZ88" s="188"/>
      <c r="BA88" s="91">
        <f t="shared" si="1"/>
        <v>0</v>
      </c>
      <c r="BB88" s="84"/>
      <c r="BC88" s="91">
        <f>BA88-ปริมาณงาน!BN85</f>
        <v>0</v>
      </c>
      <c r="BD88" s="84"/>
    </row>
    <row r="89" spans="1:56" ht="21.95" hidden="1" customHeight="1" x14ac:dyDescent="0.35">
      <c r="A89" s="92">
        <v>77</v>
      </c>
      <c r="B89" s="92"/>
      <c r="C89" s="93"/>
      <c r="D89" s="93"/>
      <c r="E89" s="188"/>
      <c r="F89" s="188"/>
      <c r="G89" s="95"/>
      <c r="H89" s="95"/>
      <c r="I89" s="94"/>
      <c r="J89" s="94"/>
      <c r="K89" s="94"/>
      <c r="L89" s="94"/>
      <c r="M89" s="95"/>
      <c r="N89" s="95"/>
      <c r="O89" s="95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188"/>
      <c r="AW89" s="188"/>
      <c r="AX89" s="188"/>
      <c r="AY89" s="188"/>
      <c r="AZ89" s="188"/>
      <c r="BA89" s="91">
        <f t="shared" si="1"/>
        <v>0</v>
      </c>
      <c r="BB89" s="84"/>
      <c r="BC89" s="91">
        <f>BA89-ปริมาณงาน!BN86</f>
        <v>0</v>
      </c>
      <c r="BD89" s="84"/>
    </row>
    <row r="90" spans="1:56" ht="21.95" hidden="1" customHeight="1" x14ac:dyDescent="0.35">
      <c r="A90" s="92">
        <v>78</v>
      </c>
      <c r="B90" s="92"/>
      <c r="C90" s="93"/>
      <c r="D90" s="93"/>
      <c r="E90" s="188"/>
      <c r="F90" s="188"/>
      <c r="G90" s="95"/>
      <c r="H90" s="95"/>
      <c r="I90" s="94"/>
      <c r="J90" s="94"/>
      <c r="K90" s="94"/>
      <c r="L90" s="94"/>
      <c r="M90" s="95"/>
      <c r="N90" s="95"/>
      <c r="O90" s="95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188"/>
      <c r="AW90" s="188"/>
      <c r="AX90" s="188"/>
      <c r="AY90" s="188"/>
      <c r="AZ90" s="188"/>
      <c r="BA90" s="91">
        <f t="shared" si="1"/>
        <v>0</v>
      </c>
      <c r="BB90" s="84"/>
      <c r="BC90" s="91">
        <f>BA90-ปริมาณงาน!BN87</f>
        <v>0</v>
      </c>
      <c r="BD90" s="84"/>
    </row>
    <row r="91" spans="1:56" ht="21.95" hidden="1" customHeight="1" x14ac:dyDescent="0.35">
      <c r="A91" s="92">
        <v>79</v>
      </c>
      <c r="B91" s="92"/>
      <c r="C91" s="93"/>
      <c r="D91" s="93"/>
      <c r="E91" s="188"/>
      <c r="F91" s="188"/>
      <c r="G91" s="95"/>
      <c r="H91" s="95"/>
      <c r="I91" s="94"/>
      <c r="J91" s="94"/>
      <c r="K91" s="94"/>
      <c r="L91" s="94"/>
      <c r="M91" s="95"/>
      <c r="N91" s="95"/>
      <c r="O91" s="95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188"/>
      <c r="AW91" s="188"/>
      <c r="AX91" s="188"/>
      <c r="AY91" s="188"/>
      <c r="AZ91" s="188"/>
      <c r="BA91" s="91">
        <f t="shared" si="1"/>
        <v>0</v>
      </c>
      <c r="BB91" s="84"/>
      <c r="BC91" s="91">
        <f>BA91-ปริมาณงาน!BN88</f>
        <v>0</v>
      </c>
      <c r="BD91" s="84"/>
    </row>
    <row r="92" spans="1:56" ht="21.95" hidden="1" customHeight="1" x14ac:dyDescent="0.35">
      <c r="A92" s="92">
        <v>80</v>
      </c>
      <c r="B92" s="92"/>
      <c r="C92" s="93"/>
      <c r="D92" s="93"/>
      <c r="E92" s="188"/>
      <c r="F92" s="188"/>
      <c r="G92" s="95"/>
      <c r="H92" s="95"/>
      <c r="I92" s="94"/>
      <c r="J92" s="94"/>
      <c r="K92" s="94"/>
      <c r="L92" s="94"/>
      <c r="M92" s="95"/>
      <c r="N92" s="95"/>
      <c r="O92" s="95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188"/>
      <c r="AW92" s="188"/>
      <c r="AX92" s="188"/>
      <c r="AY92" s="188"/>
      <c r="AZ92" s="188"/>
      <c r="BA92" s="91">
        <f t="shared" si="1"/>
        <v>0</v>
      </c>
      <c r="BB92" s="84"/>
      <c r="BC92" s="91">
        <f>BA92-ปริมาณงาน!BN89</f>
        <v>0</v>
      </c>
      <c r="BD92" s="84"/>
    </row>
    <row r="93" spans="1:56" ht="21.95" hidden="1" customHeight="1" x14ac:dyDescent="0.35">
      <c r="A93" s="92">
        <v>81</v>
      </c>
      <c r="B93" s="92"/>
      <c r="C93" s="93"/>
      <c r="D93" s="93"/>
      <c r="E93" s="188"/>
      <c r="F93" s="188"/>
      <c r="G93" s="95"/>
      <c r="H93" s="95"/>
      <c r="I93" s="94"/>
      <c r="J93" s="94"/>
      <c r="K93" s="94"/>
      <c r="L93" s="94"/>
      <c r="M93" s="95"/>
      <c r="N93" s="95"/>
      <c r="O93" s="95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188"/>
      <c r="AW93" s="188"/>
      <c r="AX93" s="188"/>
      <c r="AY93" s="188"/>
      <c r="AZ93" s="188"/>
      <c r="BA93" s="91">
        <f t="shared" si="1"/>
        <v>0</v>
      </c>
      <c r="BB93" s="84"/>
      <c r="BC93" s="91">
        <f>BA93-ปริมาณงาน!BN90</f>
        <v>0</v>
      </c>
      <c r="BD93" s="84"/>
    </row>
    <row r="94" spans="1:56" ht="21.95" hidden="1" customHeight="1" x14ac:dyDescent="0.35">
      <c r="A94" s="92">
        <v>82</v>
      </c>
      <c r="B94" s="92"/>
      <c r="C94" s="93"/>
      <c r="D94" s="93"/>
      <c r="E94" s="188"/>
      <c r="F94" s="188"/>
      <c r="G94" s="95"/>
      <c r="H94" s="95"/>
      <c r="I94" s="94"/>
      <c r="J94" s="94"/>
      <c r="K94" s="94"/>
      <c r="L94" s="94"/>
      <c r="M94" s="95"/>
      <c r="N94" s="95"/>
      <c r="O94" s="95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188"/>
      <c r="AW94" s="188"/>
      <c r="AX94" s="188"/>
      <c r="AY94" s="188"/>
      <c r="AZ94" s="188"/>
      <c r="BA94" s="91">
        <f t="shared" si="1"/>
        <v>0</v>
      </c>
      <c r="BB94" s="84"/>
      <c r="BC94" s="91">
        <f>BA94-ปริมาณงาน!BN91</f>
        <v>0</v>
      </c>
      <c r="BD94" s="84"/>
    </row>
    <row r="95" spans="1:56" ht="21.95" hidden="1" customHeight="1" x14ac:dyDescent="0.35">
      <c r="A95" s="92">
        <v>83</v>
      </c>
      <c r="B95" s="92"/>
      <c r="C95" s="93"/>
      <c r="D95" s="93"/>
      <c r="E95" s="188"/>
      <c r="F95" s="188"/>
      <c r="G95" s="95"/>
      <c r="H95" s="95"/>
      <c r="I95" s="94"/>
      <c r="J95" s="94"/>
      <c r="K95" s="94"/>
      <c r="L95" s="94"/>
      <c r="M95" s="95"/>
      <c r="N95" s="95"/>
      <c r="O95" s="95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188"/>
      <c r="AW95" s="188"/>
      <c r="AX95" s="188"/>
      <c r="AY95" s="188"/>
      <c r="AZ95" s="188"/>
      <c r="BA95" s="91">
        <f t="shared" si="1"/>
        <v>0</v>
      </c>
      <c r="BB95" s="84"/>
      <c r="BC95" s="91">
        <f>BA95-ปริมาณงาน!BN92</f>
        <v>0</v>
      </c>
      <c r="BD95" s="84"/>
    </row>
    <row r="96" spans="1:56" ht="21.95" hidden="1" customHeight="1" x14ac:dyDescent="0.35">
      <c r="A96" s="92">
        <v>84</v>
      </c>
      <c r="B96" s="92"/>
      <c r="C96" s="93"/>
      <c r="D96" s="93"/>
      <c r="E96" s="188"/>
      <c r="F96" s="188"/>
      <c r="G96" s="95"/>
      <c r="H96" s="95"/>
      <c r="I96" s="94"/>
      <c r="J96" s="94"/>
      <c r="K96" s="94"/>
      <c r="L96" s="94"/>
      <c r="M96" s="95"/>
      <c r="N96" s="95"/>
      <c r="O96" s="95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188"/>
      <c r="AW96" s="188"/>
      <c r="AX96" s="188"/>
      <c r="AY96" s="188"/>
      <c r="AZ96" s="188"/>
      <c r="BA96" s="91">
        <f t="shared" si="1"/>
        <v>0</v>
      </c>
      <c r="BB96" s="84"/>
      <c r="BC96" s="91">
        <f>BA96-ปริมาณงาน!BN93</f>
        <v>0</v>
      </c>
      <c r="BD96" s="84"/>
    </row>
    <row r="97" spans="1:56" ht="21.95" hidden="1" customHeight="1" x14ac:dyDescent="0.35">
      <c r="A97" s="92">
        <v>85</v>
      </c>
      <c r="B97" s="92"/>
      <c r="C97" s="93"/>
      <c r="D97" s="93"/>
      <c r="E97" s="188"/>
      <c r="F97" s="188"/>
      <c r="G97" s="95"/>
      <c r="H97" s="95"/>
      <c r="I97" s="94"/>
      <c r="J97" s="94"/>
      <c r="K97" s="94"/>
      <c r="L97" s="94"/>
      <c r="M97" s="95"/>
      <c r="N97" s="95"/>
      <c r="O97" s="95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188"/>
      <c r="AW97" s="188"/>
      <c r="AX97" s="188"/>
      <c r="AY97" s="188"/>
      <c r="AZ97" s="188"/>
      <c r="BA97" s="91">
        <f t="shared" si="1"/>
        <v>0</v>
      </c>
      <c r="BB97" s="84"/>
      <c r="BC97" s="91">
        <f>BA97-ปริมาณงาน!BN94</f>
        <v>0</v>
      </c>
      <c r="BD97" s="84"/>
    </row>
    <row r="98" spans="1:56" ht="21.95" hidden="1" customHeight="1" x14ac:dyDescent="0.35">
      <c r="A98" s="92">
        <v>86</v>
      </c>
      <c r="B98" s="92"/>
      <c r="C98" s="93"/>
      <c r="D98" s="93"/>
      <c r="E98" s="188"/>
      <c r="F98" s="188"/>
      <c r="G98" s="95"/>
      <c r="H98" s="95"/>
      <c r="I98" s="94"/>
      <c r="J98" s="94"/>
      <c r="K98" s="94"/>
      <c r="L98" s="94"/>
      <c r="M98" s="95"/>
      <c r="N98" s="95"/>
      <c r="O98" s="95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188"/>
      <c r="AW98" s="188"/>
      <c r="AX98" s="188"/>
      <c r="AY98" s="188"/>
      <c r="AZ98" s="188"/>
      <c r="BA98" s="91">
        <f t="shared" si="1"/>
        <v>0</v>
      </c>
      <c r="BB98" s="84"/>
      <c r="BC98" s="91">
        <f>BA98-ปริมาณงาน!BN95</f>
        <v>0</v>
      </c>
      <c r="BD98" s="84"/>
    </row>
    <row r="99" spans="1:56" ht="21.95" hidden="1" customHeight="1" x14ac:dyDescent="0.35">
      <c r="A99" s="92">
        <v>87</v>
      </c>
      <c r="B99" s="92"/>
      <c r="C99" s="93"/>
      <c r="D99" s="93"/>
      <c r="E99" s="188"/>
      <c r="F99" s="188"/>
      <c r="G99" s="95"/>
      <c r="H99" s="95"/>
      <c r="I99" s="94"/>
      <c r="J99" s="94"/>
      <c r="K99" s="94"/>
      <c r="L99" s="94"/>
      <c r="M99" s="95"/>
      <c r="N99" s="95"/>
      <c r="O99" s="95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188"/>
      <c r="AW99" s="188"/>
      <c r="AX99" s="188"/>
      <c r="AY99" s="188"/>
      <c r="AZ99" s="188"/>
      <c r="BA99" s="91">
        <f t="shared" si="1"/>
        <v>0</v>
      </c>
      <c r="BB99" s="84"/>
      <c r="BC99" s="91">
        <f>BA99-ปริมาณงาน!BN96</f>
        <v>0</v>
      </c>
      <c r="BD99" s="84"/>
    </row>
    <row r="100" spans="1:56" ht="21.95" hidden="1" customHeight="1" x14ac:dyDescent="0.35">
      <c r="A100" s="92">
        <v>88</v>
      </c>
      <c r="B100" s="92"/>
      <c r="C100" s="93"/>
      <c r="D100" s="93"/>
      <c r="E100" s="188"/>
      <c r="F100" s="188"/>
      <c r="G100" s="95"/>
      <c r="H100" s="95"/>
      <c r="I100" s="94"/>
      <c r="J100" s="94"/>
      <c r="K100" s="94"/>
      <c r="L100" s="94"/>
      <c r="M100" s="95"/>
      <c r="N100" s="95"/>
      <c r="O100" s="95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188"/>
      <c r="AW100" s="188"/>
      <c r="AX100" s="188"/>
      <c r="AY100" s="188"/>
      <c r="AZ100" s="188"/>
      <c r="BA100" s="91">
        <f t="shared" si="1"/>
        <v>0</v>
      </c>
      <c r="BB100" s="84"/>
      <c r="BC100" s="91">
        <f>BA100-ปริมาณงาน!BN97</f>
        <v>0</v>
      </c>
      <c r="BD100" s="84"/>
    </row>
    <row r="101" spans="1:56" ht="21.95" hidden="1" customHeight="1" x14ac:dyDescent="0.35">
      <c r="A101" s="92">
        <v>89</v>
      </c>
      <c r="B101" s="92"/>
      <c r="C101" s="93"/>
      <c r="D101" s="93"/>
      <c r="E101" s="188"/>
      <c r="F101" s="188"/>
      <c r="G101" s="95"/>
      <c r="H101" s="95"/>
      <c r="I101" s="94"/>
      <c r="J101" s="94"/>
      <c r="K101" s="94"/>
      <c r="L101" s="94"/>
      <c r="M101" s="95"/>
      <c r="N101" s="95"/>
      <c r="O101" s="95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188"/>
      <c r="AW101" s="188"/>
      <c r="AX101" s="188"/>
      <c r="AY101" s="188"/>
      <c r="AZ101" s="188"/>
      <c r="BA101" s="91">
        <f t="shared" si="1"/>
        <v>0</v>
      </c>
      <c r="BB101" s="84"/>
      <c r="BC101" s="91">
        <f>BA101-ปริมาณงาน!BN98</f>
        <v>0</v>
      </c>
      <c r="BD101" s="84"/>
    </row>
    <row r="102" spans="1:56" ht="21.95" hidden="1" customHeight="1" x14ac:dyDescent="0.35">
      <c r="A102" s="92">
        <v>90</v>
      </c>
      <c r="B102" s="92"/>
      <c r="C102" s="93"/>
      <c r="D102" s="93"/>
      <c r="E102" s="188"/>
      <c r="F102" s="188"/>
      <c r="G102" s="95"/>
      <c r="H102" s="95"/>
      <c r="I102" s="94"/>
      <c r="J102" s="94"/>
      <c r="K102" s="94"/>
      <c r="L102" s="94"/>
      <c r="M102" s="95"/>
      <c r="N102" s="95"/>
      <c r="O102" s="95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188"/>
      <c r="AW102" s="188"/>
      <c r="AX102" s="188"/>
      <c r="AY102" s="188"/>
      <c r="AZ102" s="188"/>
      <c r="BA102" s="91">
        <f t="shared" si="1"/>
        <v>0</v>
      </c>
      <c r="BB102" s="84"/>
      <c r="BC102" s="91">
        <f>BA102-ปริมาณงาน!BN99</f>
        <v>0</v>
      </c>
      <c r="BD102" s="84"/>
    </row>
    <row r="103" spans="1:56" ht="21.95" hidden="1" customHeight="1" x14ac:dyDescent="0.35">
      <c r="A103" s="92">
        <v>91</v>
      </c>
      <c r="B103" s="92"/>
      <c r="C103" s="93"/>
      <c r="D103" s="93"/>
      <c r="E103" s="188"/>
      <c r="F103" s="188"/>
      <c r="G103" s="95"/>
      <c r="H103" s="95"/>
      <c r="I103" s="94"/>
      <c r="J103" s="94"/>
      <c r="K103" s="94"/>
      <c r="L103" s="94"/>
      <c r="M103" s="95"/>
      <c r="N103" s="95"/>
      <c r="O103" s="95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188"/>
      <c r="AW103" s="188"/>
      <c r="AX103" s="188"/>
      <c r="AY103" s="188"/>
      <c r="AZ103" s="188"/>
      <c r="BA103" s="91">
        <f t="shared" si="1"/>
        <v>0</v>
      </c>
      <c r="BB103" s="84"/>
      <c r="BC103" s="91">
        <f>BA103-ปริมาณงาน!BN100</f>
        <v>0</v>
      </c>
      <c r="BD103" s="84"/>
    </row>
    <row r="104" spans="1:56" ht="21.95" hidden="1" customHeight="1" x14ac:dyDescent="0.35">
      <c r="A104" s="92">
        <v>92</v>
      </c>
      <c r="B104" s="92"/>
      <c r="C104" s="93"/>
      <c r="D104" s="93"/>
      <c r="E104" s="188"/>
      <c r="F104" s="188"/>
      <c r="G104" s="95"/>
      <c r="H104" s="95"/>
      <c r="I104" s="94"/>
      <c r="J104" s="94"/>
      <c r="K104" s="94"/>
      <c r="L104" s="94"/>
      <c r="M104" s="95"/>
      <c r="N104" s="95"/>
      <c r="O104" s="95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188"/>
      <c r="AW104" s="188"/>
      <c r="AX104" s="188"/>
      <c r="AY104" s="188"/>
      <c r="AZ104" s="188"/>
      <c r="BA104" s="91">
        <f t="shared" si="1"/>
        <v>0</v>
      </c>
      <c r="BB104" s="84"/>
      <c r="BC104" s="91">
        <f>BA104-ปริมาณงาน!BN101</f>
        <v>0</v>
      </c>
      <c r="BD104" s="84"/>
    </row>
    <row r="105" spans="1:56" ht="21.95" hidden="1" customHeight="1" x14ac:dyDescent="0.35">
      <c r="A105" s="92">
        <v>93</v>
      </c>
      <c r="B105" s="92"/>
      <c r="C105" s="93"/>
      <c r="D105" s="93"/>
      <c r="E105" s="188"/>
      <c r="F105" s="188"/>
      <c r="G105" s="95"/>
      <c r="H105" s="95"/>
      <c r="I105" s="94"/>
      <c r="J105" s="94"/>
      <c r="K105" s="94"/>
      <c r="L105" s="94"/>
      <c r="M105" s="95"/>
      <c r="N105" s="95"/>
      <c r="O105" s="95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188"/>
      <c r="AW105" s="188"/>
      <c r="AX105" s="188"/>
      <c r="AY105" s="188"/>
      <c r="AZ105" s="188"/>
      <c r="BA105" s="91">
        <f t="shared" si="1"/>
        <v>0</v>
      </c>
      <c r="BB105" s="84"/>
      <c r="BC105" s="91">
        <f>BA105-ปริมาณงาน!BN102</f>
        <v>0</v>
      </c>
      <c r="BD105" s="84"/>
    </row>
    <row r="106" spans="1:56" ht="21.95" hidden="1" customHeight="1" x14ac:dyDescent="0.35">
      <c r="A106" s="92">
        <v>94</v>
      </c>
      <c r="B106" s="92"/>
      <c r="C106" s="93"/>
      <c r="D106" s="93"/>
      <c r="E106" s="188"/>
      <c r="F106" s="188"/>
      <c r="G106" s="95"/>
      <c r="H106" s="95"/>
      <c r="I106" s="94"/>
      <c r="J106" s="94"/>
      <c r="K106" s="94"/>
      <c r="L106" s="94"/>
      <c r="M106" s="95"/>
      <c r="N106" s="95"/>
      <c r="O106" s="95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188"/>
      <c r="AW106" s="188"/>
      <c r="AX106" s="188"/>
      <c r="AY106" s="188"/>
      <c r="AZ106" s="188"/>
      <c r="BA106" s="91">
        <f t="shared" si="1"/>
        <v>0</v>
      </c>
      <c r="BB106" s="84"/>
      <c r="BC106" s="91">
        <f>BA106-ปริมาณงาน!BN103</f>
        <v>0</v>
      </c>
      <c r="BD106" s="84"/>
    </row>
    <row r="107" spans="1:56" ht="21.95" hidden="1" customHeight="1" x14ac:dyDescent="0.35">
      <c r="A107" s="92">
        <v>95</v>
      </c>
      <c r="B107" s="92"/>
      <c r="C107" s="93"/>
      <c r="D107" s="93"/>
      <c r="E107" s="188"/>
      <c r="F107" s="188"/>
      <c r="G107" s="95"/>
      <c r="H107" s="95"/>
      <c r="I107" s="94"/>
      <c r="J107" s="94"/>
      <c r="K107" s="94"/>
      <c r="L107" s="94"/>
      <c r="M107" s="95"/>
      <c r="N107" s="95"/>
      <c r="O107" s="95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188"/>
      <c r="AW107" s="188"/>
      <c r="AX107" s="188"/>
      <c r="AY107" s="188"/>
      <c r="AZ107" s="188"/>
      <c r="BA107" s="91">
        <f t="shared" si="1"/>
        <v>0</v>
      </c>
      <c r="BB107" s="84"/>
      <c r="BC107" s="91">
        <f>BA107-ปริมาณงาน!BN104</f>
        <v>0</v>
      </c>
      <c r="BD107" s="84"/>
    </row>
    <row r="108" spans="1:56" ht="21.95" hidden="1" customHeight="1" x14ac:dyDescent="0.35">
      <c r="A108" s="92">
        <v>96</v>
      </c>
      <c r="B108" s="92"/>
      <c r="C108" s="93"/>
      <c r="D108" s="93"/>
      <c r="E108" s="188"/>
      <c r="F108" s="188"/>
      <c r="G108" s="95"/>
      <c r="H108" s="95"/>
      <c r="I108" s="94"/>
      <c r="J108" s="94"/>
      <c r="K108" s="94"/>
      <c r="L108" s="94"/>
      <c r="M108" s="95"/>
      <c r="N108" s="95"/>
      <c r="O108" s="95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188"/>
      <c r="AW108" s="188"/>
      <c r="AX108" s="188"/>
      <c r="AY108" s="188"/>
      <c r="AZ108" s="188"/>
      <c r="BA108" s="91">
        <f t="shared" si="1"/>
        <v>0</v>
      </c>
      <c r="BB108" s="84"/>
      <c r="BC108" s="91">
        <f>BA108-ปริมาณงาน!BN105</f>
        <v>0</v>
      </c>
      <c r="BD108" s="84"/>
    </row>
    <row r="109" spans="1:56" ht="21.95" hidden="1" customHeight="1" x14ac:dyDescent="0.35">
      <c r="A109" s="92">
        <v>97</v>
      </c>
      <c r="B109" s="92"/>
      <c r="C109" s="93"/>
      <c r="D109" s="93"/>
      <c r="E109" s="188"/>
      <c r="F109" s="188"/>
      <c r="G109" s="95"/>
      <c r="H109" s="95"/>
      <c r="I109" s="94"/>
      <c r="J109" s="94"/>
      <c r="K109" s="94"/>
      <c r="L109" s="94"/>
      <c r="M109" s="95"/>
      <c r="N109" s="95"/>
      <c r="O109" s="95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188"/>
      <c r="AW109" s="188"/>
      <c r="AX109" s="188"/>
      <c r="AY109" s="188"/>
      <c r="AZ109" s="188"/>
      <c r="BA109" s="91">
        <f t="shared" si="1"/>
        <v>0</v>
      </c>
      <c r="BB109" s="84"/>
      <c r="BC109" s="91">
        <f>BA109-ปริมาณงาน!BN106</f>
        <v>0</v>
      </c>
      <c r="BD109" s="84"/>
    </row>
    <row r="110" spans="1:56" ht="21.95" hidden="1" customHeight="1" x14ac:dyDescent="0.35">
      <c r="A110" s="92">
        <v>98</v>
      </c>
      <c r="B110" s="92"/>
      <c r="C110" s="93"/>
      <c r="D110" s="93"/>
      <c r="E110" s="188"/>
      <c r="F110" s="188"/>
      <c r="G110" s="95"/>
      <c r="H110" s="95"/>
      <c r="I110" s="94"/>
      <c r="J110" s="94"/>
      <c r="K110" s="94"/>
      <c r="L110" s="94"/>
      <c r="M110" s="95"/>
      <c r="N110" s="95"/>
      <c r="O110" s="95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188"/>
      <c r="AW110" s="188"/>
      <c r="AX110" s="188"/>
      <c r="AY110" s="188"/>
      <c r="AZ110" s="188"/>
      <c r="BA110" s="91">
        <f t="shared" si="1"/>
        <v>0</v>
      </c>
      <c r="BB110" s="84"/>
      <c r="BC110" s="91">
        <f>BA110-ปริมาณงาน!BN107</f>
        <v>0</v>
      </c>
      <c r="BD110" s="84"/>
    </row>
    <row r="111" spans="1:56" ht="21.95" hidden="1" customHeight="1" x14ac:dyDescent="0.35">
      <c r="A111" s="92">
        <v>99</v>
      </c>
      <c r="B111" s="92"/>
      <c r="C111" s="93"/>
      <c r="D111" s="93"/>
      <c r="E111" s="188"/>
      <c r="F111" s="188"/>
      <c r="G111" s="95"/>
      <c r="H111" s="95"/>
      <c r="I111" s="94"/>
      <c r="J111" s="94"/>
      <c r="K111" s="94"/>
      <c r="L111" s="94"/>
      <c r="M111" s="95"/>
      <c r="N111" s="95"/>
      <c r="O111" s="95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188"/>
      <c r="AW111" s="188"/>
      <c r="AX111" s="188"/>
      <c r="AY111" s="188"/>
      <c r="AZ111" s="188"/>
      <c r="BA111" s="91">
        <f t="shared" si="1"/>
        <v>0</v>
      </c>
      <c r="BB111" s="84"/>
      <c r="BC111" s="91">
        <f>BA111-ปริมาณงาน!BN108</f>
        <v>0</v>
      </c>
      <c r="BD111" s="84"/>
    </row>
    <row r="112" spans="1:56" ht="21.95" hidden="1" customHeight="1" x14ac:dyDescent="0.35">
      <c r="A112" s="92">
        <v>100</v>
      </c>
      <c r="B112" s="92"/>
      <c r="C112" s="93"/>
      <c r="D112" s="93"/>
      <c r="E112" s="188"/>
      <c r="F112" s="188"/>
      <c r="G112" s="95"/>
      <c r="H112" s="95"/>
      <c r="I112" s="94"/>
      <c r="J112" s="94"/>
      <c r="K112" s="94"/>
      <c r="L112" s="94"/>
      <c r="M112" s="95"/>
      <c r="N112" s="95"/>
      <c r="O112" s="95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188"/>
      <c r="AW112" s="188"/>
      <c r="AX112" s="188"/>
      <c r="AY112" s="188"/>
      <c r="AZ112" s="188"/>
      <c r="BA112" s="91">
        <f t="shared" si="1"/>
        <v>0</v>
      </c>
      <c r="BB112" s="84"/>
      <c r="BC112" s="91">
        <f>BA112-ปริมาณงาน!BN109</f>
        <v>0</v>
      </c>
      <c r="BD112" s="84"/>
    </row>
    <row r="113" spans="1:56" ht="21.95" hidden="1" customHeight="1" x14ac:dyDescent="0.35">
      <c r="A113" s="92">
        <v>101</v>
      </c>
      <c r="B113" s="92"/>
      <c r="C113" s="93"/>
      <c r="D113" s="93"/>
      <c r="E113" s="188"/>
      <c r="F113" s="188"/>
      <c r="G113" s="95"/>
      <c r="H113" s="95"/>
      <c r="I113" s="94"/>
      <c r="J113" s="94"/>
      <c r="K113" s="94"/>
      <c r="L113" s="94"/>
      <c r="M113" s="95"/>
      <c r="N113" s="95"/>
      <c r="O113" s="95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188"/>
      <c r="AW113" s="188"/>
      <c r="AX113" s="188"/>
      <c r="AY113" s="188"/>
      <c r="AZ113" s="188"/>
      <c r="BA113" s="91">
        <f t="shared" si="1"/>
        <v>0</v>
      </c>
      <c r="BB113" s="84"/>
      <c r="BC113" s="91">
        <f>BA113-ปริมาณงาน!BN110</f>
        <v>0</v>
      </c>
      <c r="BD113" s="84"/>
    </row>
    <row r="114" spans="1:56" ht="21.95" hidden="1" customHeight="1" x14ac:dyDescent="0.35">
      <c r="A114" s="92">
        <v>102</v>
      </c>
      <c r="B114" s="92"/>
      <c r="C114" s="93"/>
      <c r="D114" s="93"/>
      <c r="E114" s="188"/>
      <c r="F114" s="188"/>
      <c r="G114" s="95"/>
      <c r="H114" s="95"/>
      <c r="I114" s="94"/>
      <c r="J114" s="94"/>
      <c r="K114" s="94"/>
      <c r="L114" s="94"/>
      <c r="M114" s="95"/>
      <c r="N114" s="95"/>
      <c r="O114" s="95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188"/>
      <c r="AW114" s="188"/>
      <c r="AX114" s="188"/>
      <c r="AY114" s="188"/>
      <c r="AZ114" s="188"/>
      <c r="BA114" s="91">
        <f t="shared" si="1"/>
        <v>0</v>
      </c>
      <c r="BB114" s="84"/>
      <c r="BC114" s="91">
        <f>BA114-ปริมาณงาน!BN111</f>
        <v>0</v>
      </c>
      <c r="BD114" s="84"/>
    </row>
    <row r="115" spans="1:56" ht="21.95" hidden="1" customHeight="1" x14ac:dyDescent="0.35">
      <c r="A115" s="92">
        <v>103</v>
      </c>
      <c r="B115" s="92"/>
      <c r="C115" s="93"/>
      <c r="D115" s="93"/>
      <c r="E115" s="188"/>
      <c r="F115" s="188"/>
      <c r="G115" s="95"/>
      <c r="H115" s="95"/>
      <c r="I115" s="94"/>
      <c r="J115" s="94"/>
      <c r="K115" s="94"/>
      <c r="L115" s="94"/>
      <c r="M115" s="95"/>
      <c r="N115" s="95"/>
      <c r="O115" s="95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188"/>
      <c r="AW115" s="188"/>
      <c r="AX115" s="188"/>
      <c r="AY115" s="188"/>
      <c r="AZ115" s="188"/>
      <c r="BA115" s="91">
        <f t="shared" si="1"/>
        <v>0</v>
      </c>
      <c r="BB115" s="84"/>
      <c r="BC115" s="91">
        <f>BA115-ปริมาณงาน!BN112</f>
        <v>0</v>
      </c>
      <c r="BD115" s="84"/>
    </row>
    <row r="116" spans="1:56" ht="21.95" hidden="1" customHeight="1" x14ac:dyDescent="0.35">
      <c r="A116" s="92">
        <v>104</v>
      </c>
      <c r="B116" s="92"/>
      <c r="C116" s="93"/>
      <c r="D116" s="93"/>
      <c r="E116" s="188"/>
      <c r="F116" s="188"/>
      <c r="G116" s="95"/>
      <c r="H116" s="95"/>
      <c r="I116" s="94"/>
      <c r="J116" s="94"/>
      <c r="K116" s="94"/>
      <c r="L116" s="94"/>
      <c r="M116" s="95"/>
      <c r="N116" s="95"/>
      <c r="O116" s="95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188"/>
      <c r="AW116" s="188"/>
      <c r="AX116" s="188"/>
      <c r="AY116" s="188"/>
      <c r="AZ116" s="188"/>
      <c r="BA116" s="91">
        <f t="shared" si="1"/>
        <v>0</v>
      </c>
      <c r="BB116" s="84"/>
      <c r="BC116" s="91">
        <f>BA116-ปริมาณงาน!BN113</f>
        <v>0</v>
      </c>
      <c r="BD116" s="84"/>
    </row>
    <row r="117" spans="1:56" ht="21.95" hidden="1" customHeight="1" x14ac:dyDescent="0.35">
      <c r="A117" s="92">
        <v>105</v>
      </c>
      <c r="B117" s="92"/>
      <c r="C117" s="93"/>
      <c r="D117" s="93"/>
      <c r="E117" s="188"/>
      <c r="F117" s="188"/>
      <c r="G117" s="95"/>
      <c r="H117" s="95"/>
      <c r="I117" s="94"/>
      <c r="J117" s="94"/>
      <c r="K117" s="94"/>
      <c r="L117" s="94"/>
      <c r="M117" s="95"/>
      <c r="N117" s="95"/>
      <c r="O117" s="95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188"/>
      <c r="AW117" s="188"/>
      <c r="AX117" s="188"/>
      <c r="AY117" s="188"/>
      <c r="AZ117" s="188"/>
      <c r="BA117" s="91">
        <f t="shared" si="1"/>
        <v>0</v>
      </c>
      <c r="BB117" s="84"/>
      <c r="BC117" s="91">
        <f>BA117-ปริมาณงาน!BN114</f>
        <v>0</v>
      </c>
      <c r="BD117" s="84"/>
    </row>
    <row r="118" spans="1:56" ht="21.95" hidden="1" customHeight="1" x14ac:dyDescent="0.35">
      <c r="A118" s="92">
        <v>106</v>
      </c>
      <c r="B118" s="92"/>
      <c r="C118" s="93"/>
      <c r="D118" s="93"/>
      <c r="E118" s="188"/>
      <c r="F118" s="188"/>
      <c r="G118" s="95"/>
      <c r="H118" s="95"/>
      <c r="I118" s="94"/>
      <c r="J118" s="94"/>
      <c r="K118" s="94"/>
      <c r="L118" s="94"/>
      <c r="M118" s="95"/>
      <c r="N118" s="95"/>
      <c r="O118" s="95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188"/>
      <c r="AW118" s="188"/>
      <c r="AX118" s="188"/>
      <c r="AY118" s="188"/>
      <c r="AZ118" s="188"/>
      <c r="BA118" s="91">
        <f t="shared" si="1"/>
        <v>0</v>
      </c>
      <c r="BB118" s="84"/>
      <c r="BC118" s="91">
        <f>BA118-ปริมาณงาน!BN115</f>
        <v>0</v>
      </c>
      <c r="BD118" s="84"/>
    </row>
    <row r="119" spans="1:56" ht="21.95" hidden="1" customHeight="1" x14ac:dyDescent="0.35">
      <c r="A119" s="92">
        <v>107</v>
      </c>
      <c r="B119" s="92"/>
      <c r="C119" s="93"/>
      <c r="D119" s="93"/>
      <c r="E119" s="188"/>
      <c r="F119" s="188"/>
      <c r="G119" s="95"/>
      <c r="H119" s="95"/>
      <c r="I119" s="94"/>
      <c r="J119" s="94"/>
      <c r="K119" s="94"/>
      <c r="L119" s="94"/>
      <c r="M119" s="95"/>
      <c r="N119" s="95"/>
      <c r="O119" s="95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188"/>
      <c r="AW119" s="188"/>
      <c r="AX119" s="188"/>
      <c r="AY119" s="188"/>
      <c r="AZ119" s="188"/>
      <c r="BA119" s="91">
        <f t="shared" si="1"/>
        <v>0</v>
      </c>
      <c r="BB119" s="84"/>
      <c r="BC119" s="91">
        <f>BA119-ปริมาณงาน!BN116</f>
        <v>0</v>
      </c>
      <c r="BD119" s="84"/>
    </row>
    <row r="120" spans="1:56" ht="21.95" hidden="1" customHeight="1" x14ac:dyDescent="0.35">
      <c r="A120" s="92">
        <v>108</v>
      </c>
      <c r="B120" s="92"/>
      <c r="C120" s="93"/>
      <c r="D120" s="93"/>
      <c r="E120" s="188"/>
      <c r="F120" s="188"/>
      <c r="G120" s="95"/>
      <c r="H120" s="95"/>
      <c r="I120" s="94"/>
      <c r="J120" s="94"/>
      <c r="K120" s="94"/>
      <c r="L120" s="94"/>
      <c r="M120" s="95"/>
      <c r="N120" s="95"/>
      <c r="O120" s="95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188"/>
      <c r="AW120" s="188"/>
      <c r="AX120" s="188"/>
      <c r="AY120" s="188"/>
      <c r="AZ120" s="188"/>
      <c r="BA120" s="91">
        <f t="shared" si="1"/>
        <v>0</v>
      </c>
      <c r="BB120" s="84"/>
      <c r="BC120" s="91">
        <f>BA120-ปริมาณงาน!BN117</f>
        <v>0</v>
      </c>
      <c r="BD120" s="84"/>
    </row>
    <row r="121" spans="1:56" ht="21.95" hidden="1" customHeight="1" x14ac:dyDescent="0.35">
      <c r="A121" s="92">
        <v>109</v>
      </c>
      <c r="B121" s="92"/>
      <c r="C121" s="93"/>
      <c r="D121" s="93"/>
      <c r="E121" s="188"/>
      <c r="F121" s="188"/>
      <c r="G121" s="95"/>
      <c r="H121" s="95"/>
      <c r="I121" s="94"/>
      <c r="J121" s="94"/>
      <c r="K121" s="94"/>
      <c r="L121" s="94"/>
      <c r="M121" s="95"/>
      <c r="N121" s="95"/>
      <c r="O121" s="95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188"/>
      <c r="AW121" s="188"/>
      <c r="AX121" s="188"/>
      <c r="AY121" s="188"/>
      <c r="AZ121" s="188"/>
      <c r="BA121" s="91">
        <f t="shared" si="1"/>
        <v>0</v>
      </c>
      <c r="BB121" s="84"/>
      <c r="BC121" s="91">
        <f>BA121-ปริมาณงาน!BN118</f>
        <v>0</v>
      </c>
      <c r="BD121" s="84"/>
    </row>
    <row r="122" spans="1:56" ht="21.95" hidden="1" customHeight="1" x14ac:dyDescent="0.35">
      <c r="A122" s="92">
        <v>110</v>
      </c>
      <c r="B122" s="92"/>
      <c r="C122" s="93"/>
      <c r="D122" s="93"/>
      <c r="E122" s="188"/>
      <c r="F122" s="188"/>
      <c r="G122" s="95"/>
      <c r="H122" s="95"/>
      <c r="I122" s="94"/>
      <c r="J122" s="94"/>
      <c r="K122" s="94"/>
      <c r="L122" s="94"/>
      <c r="M122" s="95"/>
      <c r="N122" s="95"/>
      <c r="O122" s="95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188"/>
      <c r="AW122" s="188"/>
      <c r="AX122" s="188"/>
      <c r="AY122" s="188"/>
      <c r="AZ122" s="188"/>
      <c r="BA122" s="91">
        <f t="shared" si="1"/>
        <v>0</v>
      </c>
      <c r="BB122" s="84"/>
      <c r="BC122" s="91">
        <f>BA122-ปริมาณงาน!BN119</f>
        <v>0</v>
      </c>
      <c r="BD122" s="84"/>
    </row>
    <row r="123" spans="1:56" ht="21.95" hidden="1" customHeight="1" x14ac:dyDescent="0.35">
      <c r="A123" s="92">
        <v>111</v>
      </c>
      <c r="B123" s="92"/>
      <c r="C123" s="93"/>
      <c r="D123" s="93"/>
      <c r="E123" s="188"/>
      <c r="F123" s="188"/>
      <c r="G123" s="95"/>
      <c r="H123" s="95"/>
      <c r="I123" s="94"/>
      <c r="J123" s="94"/>
      <c r="K123" s="94"/>
      <c r="L123" s="94"/>
      <c r="M123" s="95"/>
      <c r="N123" s="95"/>
      <c r="O123" s="95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188"/>
      <c r="AW123" s="188"/>
      <c r="AX123" s="188"/>
      <c r="AY123" s="188"/>
      <c r="AZ123" s="188"/>
      <c r="BA123" s="91">
        <f t="shared" si="1"/>
        <v>0</v>
      </c>
      <c r="BB123" s="84"/>
      <c r="BC123" s="91">
        <f>BA123-ปริมาณงาน!BN120</f>
        <v>0</v>
      </c>
      <c r="BD123" s="84"/>
    </row>
    <row r="124" spans="1:56" ht="21.95" hidden="1" customHeight="1" x14ac:dyDescent="0.35">
      <c r="A124" s="92">
        <v>112</v>
      </c>
      <c r="B124" s="92"/>
      <c r="C124" s="93"/>
      <c r="D124" s="93"/>
      <c r="E124" s="188"/>
      <c r="F124" s="188"/>
      <c r="G124" s="95"/>
      <c r="H124" s="95"/>
      <c r="I124" s="94"/>
      <c r="J124" s="94"/>
      <c r="K124" s="94"/>
      <c r="L124" s="94"/>
      <c r="M124" s="95"/>
      <c r="N124" s="95"/>
      <c r="O124" s="95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188"/>
      <c r="AW124" s="188"/>
      <c r="AX124" s="188"/>
      <c r="AY124" s="188"/>
      <c r="AZ124" s="188"/>
      <c r="BA124" s="91">
        <f t="shared" si="1"/>
        <v>0</v>
      </c>
      <c r="BB124" s="84"/>
      <c r="BC124" s="91">
        <f>BA124-ปริมาณงาน!BN121</f>
        <v>0</v>
      </c>
      <c r="BD124" s="84"/>
    </row>
    <row r="125" spans="1:56" ht="21.95" hidden="1" customHeight="1" x14ac:dyDescent="0.35">
      <c r="A125" s="92">
        <v>113</v>
      </c>
      <c r="B125" s="92"/>
      <c r="C125" s="93"/>
      <c r="D125" s="93"/>
      <c r="E125" s="188"/>
      <c r="F125" s="188"/>
      <c r="G125" s="95"/>
      <c r="H125" s="95"/>
      <c r="I125" s="94"/>
      <c r="J125" s="94"/>
      <c r="K125" s="94"/>
      <c r="L125" s="94"/>
      <c r="M125" s="95"/>
      <c r="N125" s="95"/>
      <c r="O125" s="95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188"/>
      <c r="AW125" s="188"/>
      <c r="AX125" s="188"/>
      <c r="AY125" s="188"/>
      <c r="AZ125" s="188"/>
      <c r="BA125" s="91">
        <f t="shared" si="1"/>
        <v>0</v>
      </c>
      <c r="BB125" s="84"/>
      <c r="BC125" s="91">
        <f>BA125-ปริมาณงาน!BN122</f>
        <v>0</v>
      </c>
      <c r="BD125" s="84"/>
    </row>
    <row r="126" spans="1:56" ht="21.95" hidden="1" customHeight="1" x14ac:dyDescent="0.35">
      <c r="A126" s="92">
        <v>114</v>
      </c>
      <c r="B126" s="92"/>
      <c r="C126" s="93"/>
      <c r="D126" s="93"/>
      <c r="E126" s="188"/>
      <c r="F126" s="188"/>
      <c r="G126" s="95"/>
      <c r="H126" s="95"/>
      <c r="I126" s="94"/>
      <c r="J126" s="94"/>
      <c r="K126" s="94"/>
      <c r="L126" s="94"/>
      <c r="M126" s="95"/>
      <c r="N126" s="95"/>
      <c r="O126" s="95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188"/>
      <c r="AW126" s="188"/>
      <c r="AX126" s="188"/>
      <c r="AY126" s="188"/>
      <c r="AZ126" s="188"/>
      <c r="BA126" s="91">
        <f t="shared" si="1"/>
        <v>0</v>
      </c>
      <c r="BB126" s="84"/>
      <c r="BC126" s="91">
        <f>BA126-ปริมาณงาน!BN123</f>
        <v>0</v>
      </c>
      <c r="BD126" s="84"/>
    </row>
    <row r="127" spans="1:56" ht="21.95" hidden="1" customHeight="1" x14ac:dyDescent="0.35">
      <c r="A127" s="92">
        <v>115</v>
      </c>
      <c r="B127" s="92"/>
      <c r="C127" s="93"/>
      <c r="D127" s="93"/>
      <c r="E127" s="188"/>
      <c r="F127" s="188"/>
      <c r="G127" s="95"/>
      <c r="H127" s="95"/>
      <c r="I127" s="94"/>
      <c r="J127" s="94"/>
      <c r="K127" s="94"/>
      <c r="L127" s="94"/>
      <c r="M127" s="95"/>
      <c r="N127" s="95"/>
      <c r="O127" s="95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188"/>
      <c r="AW127" s="188"/>
      <c r="AX127" s="188"/>
      <c r="AY127" s="188"/>
      <c r="AZ127" s="188"/>
      <c r="BA127" s="91">
        <f t="shared" si="1"/>
        <v>0</v>
      </c>
      <c r="BB127" s="84"/>
      <c r="BC127" s="91">
        <f>BA127-ปริมาณงาน!BN124</f>
        <v>0</v>
      </c>
      <c r="BD127" s="84"/>
    </row>
    <row r="128" spans="1:56" ht="21.95" hidden="1" customHeight="1" x14ac:dyDescent="0.35">
      <c r="A128" s="92">
        <v>116</v>
      </c>
      <c r="B128" s="92"/>
      <c r="C128" s="93"/>
      <c r="D128" s="93"/>
      <c r="E128" s="188"/>
      <c r="F128" s="188"/>
      <c r="G128" s="95"/>
      <c r="H128" s="95"/>
      <c r="I128" s="94"/>
      <c r="J128" s="94"/>
      <c r="K128" s="94"/>
      <c r="L128" s="94"/>
      <c r="M128" s="95"/>
      <c r="N128" s="95"/>
      <c r="O128" s="95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188"/>
      <c r="AW128" s="188"/>
      <c r="AX128" s="188"/>
      <c r="AY128" s="188"/>
      <c r="AZ128" s="188"/>
      <c r="BA128" s="91">
        <f t="shared" si="1"/>
        <v>0</v>
      </c>
      <c r="BB128" s="84"/>
      <c r="BC128" s="91">
        <f>BA128-ปริมาณงาน!BN125</f>
        <v>0</v>
      </c>
      <c r="BD128" s="84"/>
    </row>
    <row r="129" spans="1:56" ht="21.95" hidden="1" customHeight="1" x14ac:dyDescent="0.35">
      <c r="A129" s="92">
        <v>117</v>
      </c>
      <c r="B129" s="92"/>
      <c r="C129" s="93"/>
      <c r="D129" s="93"/>
      <c r="E129" s="188"/>
      <c r="F129" s="188"/>
      <c r="G129" s="95"/>
      <c r="H129" s="95"/>
      <c r="I129" s="94"/>
      <c r="J129" s="94"/>
      <c r="K129" s="94"/>
      <c r="L129" s="94"/>
      <c r="M129" s="95"/>
      <c r="N129" s="95"/>
      <c r="O129" s="95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188"/>
      <c r="AW129" s="188"/>
      <c r="AX129" s="188"/>
      <c r="AY129" s="188"/>
      <c r="AZ129" s="188"/>
      <c r="BA129" s="91">
        <f t="shared" si="1"/>
        <v>0</v>
      </c>
      <c r="BB129" s="84"/>
      <c r="BC129" s="91">
        <f>BA129-ปริมาณงาน!BN126</f>
        <v>0</v>
      </c>
      <c r="BD129" s="84"/>
    </row>
    <row r="130" spans="1:56" ht="21.95" hidden="1" customHeight="1" x14ac:dyDescent="0.35">
      <c r="A130" s="92">
        <v>118</v>
      </c>
      <c r="B130" s="92"/>
      <c r="C130" s="93"/>
      <c r="D130" s="93"/>
      <c r="E130" s="188"/>
      <c r="F130" s="188"/>
      <c r="G130" s="95"/>
      <c r="H130" s="95"/>
      <c r="I130" s="94"/>
      <c r="J130" s="94"/>
      <c r="K130" s="94"/>
      <c r="L130" s="94"/>
      <c r="M130" s="95"/>
      <c r="N130" s="95"/>
      <c r="O130" s="95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188"/>
      <c r="AW130" s="188"/>
      <c r="AX130" s="188"/>
      <c r="AY130" s="188"/>
      <c r="AZ130" s="188"/>
      <c r="BA130" s="91">
        <f t="shared" si="1"/>
        <v>0</v>
      </c>
      <c r="BB130" s="84"/>
      <c r="BC130" s="91">
        <f>BA130-ปริมาณงาน!BN127</f>
        <v>0</v>
      </c>
      <c r="BD130" s="84"/>
    </row>
    <row r="131" spans="1:56" ht="21.95" customHeight="1" x14ac:dyDescent="0.35">
      <c r="A131" s="92">
        <v>119</v>
      </c>
      <c r="B131" s="92"/>
      <c r="C131" s="93"/>
      <c r="D131" s="93"/>
      <c r="E131" s="188"/>
      <c r="F131" s="188"/>
      <c r="G131" s="95"/>
      <c r="H131" s="95"/>
      <c r="I131" s="94"/>
      <c r="J131" s="94"/>
      <c r="K131" s="94"/>
      <c r="L131" s="94"/>
      <c r="M131" s="95"/>
      <c r="N131" s="95"/>
      <c r="O131" s="95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188"/>
      <c r="AW131" s="188"/>
      <c r="AX131" s="188"/>
      <c r="AY131" s="188"/>
      <c r="AZ131" s="188"/>
      <c r="BA131" s="91">
        <f t="shared" si="1"/>
        <v>0</v>
      </c>
      <c r="BB131" s="84"/>
      <c r="BC131" s="91">
        <f>BA131-ปริมาณงาน!BN128</f>
        <v>0</v>
      </c>
      <c r="BD131" s="84"/>
    </row>
    <row r="132" spans="1:56" ht="21.95" customHeight="1" x14ac:dyDescent="0.35">
      <c r="A132" s="92">
        <v>120</v>
      </c>
      <c r="B132" s="166"/>
      <c r="C132" s="97"/>
      <c r="D132" s="217"/>
      <c r="E132" s="219"/>
      <c r="F132" s="219"/>
      <c r="G132" s="95"/>
      <c r="H132" s="95"/>
      <c r="I132" s="94"/>
      <c r="J132" s="94"/>
      <c r="K132" s="94"/>
      <c r="L132" s="94"/>
      <c r="M132" s="95"/>
      <c r="N132" s="95"/>
      <c r="O132" s="95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188"/>
      <c r="AW132" s="188"/>
      <c r="AX132" s="188"/>
      <c r="AY132" s="188"/>
      <c r="AZ132" s="188"/>
      <c r="BA132" s="91">
        <f t="shared" si="1"/>
        <v>0</v>
      </c>
      <c r="BB132" s="84"/>
      <c r="BC132" s="91">
        <f>BA132-ปริมาณงาน!BN129</f>
        <v>0</v>
      </c>
      <c r="BD132" s="84"/>
    </row>
    <row r="133" spans="1:56" s="99" customFormat="1" ht="31.9" customHeight="1" x14ac:dyDescent="0.35">
      <c r="A133" s="402" t="s">
        <v>235</v>
      </c>
      <c r="B133" s="412"/>
      <c r="C133" s="403"/>
      <c r="D133" s="289"/>
      <c r="E133" s="214"/>
      <c r="F133" s="214"/>
      <c r="G133" s="98">
        <f t="shared" ref="G133:BA133" si="2">SUM(G13:G132)</f>
        <v>0</v>
      </c>
      <c r="H133" s="98">
        <f t="shared" si="2"/>
        <v>0</v>
      </c>
      <c r="I133" s="98">
        <f t="shared" si="2"/>
        <v>0</v>
      </c>
      <c r="J133" s="98">
        <f t="shared" si="2"/>
        <v>0</v>
      </c>
      <c r="K133" s="98">
        <f t="shared" si="2"/>
        <v>0</v>
      </c>
      <c r="L133" s="98">
        <f t="shared" si="2"/>
        <v>0</v>
      </c>
      <c r="M133" s="98">
        <f t="shared" si="2"/>
        <v>0</v>
      </c>
      <c r="N133" s="98">
        <f t="shared" si="2"/>
        <v>0</v>
      </c>
      <c r="O133" s="98">
        <f t="shared" si="2"/>
        <v>0</v>
      </c>
      <c r="P133" s="98">
        <f t="shared" si="2"/>
        <v>0</v>
      </c>
      <c r="Q133" s="98">
        <f t="shared" si="2"/>
        <v>0</v>
      </c>
      <c r="R133" s="98">
        <f t="shared" si="2"/>
        <v>0</v>
      </c>
      <c r="S133" s="98">
        <f t="shared" si="2"/>
        <v>0</v>
      </c>
      <c r="T133" s="98">
        <f t="shared" si="2"/>
        <v>0</v>
      </c>
      <c r="U133" s="98">
        <f t="shared" si="2"/>
        <v>0</v>
      </c>
      <c r="V133" s="98">
        <f t="shared" si="2"/>
        <v>0</v>
      </c>
      <c r="W133" s="98">
        <f t="shared" si="2"/>
        <v>0</v>
      </c>
      <c r="X133" s="98">
        <f t="shared" si="2"/>
        <v>0</v>
      </c>
      <c r="Y133" s="98">
        <f t="shared" si="2"/>
        <v>0</v>
      </c>
      <c r="Z133" s="98">
        <f t="shared" si="2"/>
        <v>0</v>
      </c>
      <c r="AA133" s="98">
        <f t="shared" si="2"/>
        <v>0</v>
      </c>
      <c r="AB133" s="98">
        <f t="shared" si="2"/>
        <v>0</v>
      </c>
      <c r="AC133" s="98">
        <f t="shared" si="2"/>
        <v>0</v>
      </c>
      <c r="AD133" s="98">
        <f t="shared" si="2"/>
        <v>0</v>
      </c>
      <c r="AE133" s="98">
        <f t="shared" si="2"/>
        <v>0</v>
      </c>
      <c r="AF133" s="98">
        <f t="shared" si="2"/>
        <v>0</v>
      </c>
      <c r="AG133" s="98">
        <f t="shared" si="2"/>
        <v>0</v>
      </c>
      <c r="AH133" s="98">
        <f t="shared" si="2"/>
        <v>0</v>
      </c>
      <c r="AI133" s="98">
        <f t="shared" si="2"/>
        <v>0</v>
      </c>
      <c r="AJ133" s="98">
        <f t="shared" si="2"/>
        <v>0</v>
      </c>
      <c r="AK133" s="98">
        <f t="shared" si="2"/>
        <v>0</v>
      </c>
      <c r="AL133" s="98">
        <f t="shared" si="2"/>
        <v>0</v>
      </c>
      <c r="AM133" s="98">
        <f t="shared" si="2"/>
        <v>0</v>
      </c>
      <c r="AN133" s="98">
        <f t="shared" si="2"/>
        <v>0</v>
      </c>
      <c r="AO133" s="98">
        <f t="shared" si="2"/>
        <v>0</v>
      </c>
      <c r="AP133" s="98">
        <f t="shared" si="2"/>
        <v>0</v>
      </c>
      <c r="AQ133" s="98">
        <f t="shared" si="2"/>
        <v>0</v>
      </c>
      <c r="AR133" s="98">
        <f t="shared" si="2"/>
        <v>0</v>
      </c>
      <c r="AS133" s="98">
        <f t="shared" si="2"/>
        <v>0</v>
      </c>
      <c r="AT133" s="98">
        <f t="shared" si="2"/>
        <v>0</v>
      </c>
      <c r="AU133" s="98">
        <f t="shared" si="2"/>
        <v>0</v>
      </c>
      <c r="AV133" s="193">
        <f t="shared" si="2"/>
        <v>0</v>
      </c>
      <c r="AW133" s="193">
        <f t="shared" si="2"/>
        <v>0</v>
      </c>
      <c r="AX133" s="193">
        <f t="shared" si="2"/>
        <v>0</v>
      </c>
      <c r="AY133" s="193">
        <f t="shared" si="2"/>
        <v>0</v>
      </c>
      <c r="AZ133" s="193">
        <f t="shared" si="2"/>
        <v>0</v>
      </c>
      <c r="BA133" s="98">
        <f t="shared" si="2"/>
        <v>0</v>
      </c>
      <c r="BB133" s="84"/>
      <c r="BC133" s="91">
        <f>BA133-ปริมาณงาน!BN130</f>
        <v>0</v>
      </c>
    </row>
    <row r="134" spans="1:56" x14ac:dyDescent="0.35">
      <c r="C134" s="135"/>
      <c r="D134" s="135"/>
      <c r="E134" s="135"/>
      <c r="F134" s="135"/>
      <c r="G134" s="135"/>
      <c r="H134" s="135"/>
      <c r="I134" s="135"/>
      <c r="AC134" s="82"/>
      <c r="AD134" s="82"/>
      <c r="AE134" s="82"/>
      <c r="BA134" s="81"/>
      <c r="BB134" s="84"/>
      <c r="BC134" s="204">
        <f>BA133-BC133</f>
        <v>0</v>
      </c>
      <c r="BD134" s="84"/>
    </row>
    <row r="135" spans="1:56" ht="26.25" x14ac:dyDescent="0.4">
      <c r="A135" s="84"/>
      <c r="B135" s="84"/>
      <c r="C135" s="239" t="s">
        <v>191</v>
      </c>
      <c r="D135" s="239"/>
      <c r="E135" s="239"/>
      <c r="F135" s="239"/>
      <c r="G135" s="239"/>
      <c r="H135" s="196"/>
      <c r="I135" s="196"/>
      <c r="AC135" s="82"/>
      <c r="AD135" s="82"/>
      <c r="AE135" s="82"/>
      <c r="BA135" s="81"/>
      <c r="BB135" s="84"/>
      <c r="BC135" s="203" t="str">
        <f>IF(BC134=0,"ถูกต้อง","ไม่ถูกต้อง")</f>
        <v>ถูกต้อง</v>
      </c>
      <c r="BD135" s="84"/>
    </row>
    <row r="136" spans="1:56" ht="26.25" x14ac:dyDescent="0.4">
      <c r="A136" s="84"/>
      <c r="B136" s="84"/>
      <c r="C136" s="196" t="s">
        <v>306</v>
      </c>
      <c r="D136" s="196"/>
      <c r="E136" s="196"/>
      <c r="F136" s="196"/>
      <c r="G136" s="196"/>
      <c r="H136" s="196"/>
      <c r="I136" s="196"/>
    </row>
    <row r="137" spans="1:56" ht="26.25" x14ac:dyDescent="0.4">
      <c r="C137" s="197" t="s">
        <v>367</v>
      </c>
      <c r="D137" s="197"/>
      <c r="E137" s="197"/>
      <c r="F137" s="197"/>
      <c r="G137" s="197"/>
      <c r="H137" s="197"/>
      <c r="I137" s="197"/>
    </row>
    <row r="138" spans="1:56" ht="26.25" x14ac:dyDescent="0.4">
      <c r="C138" s="195" t="s">
        <v>308</v>
      </c>
      <c r="D138" s="195"/>
      <c r="E138" s="195"/>
      <c r="F138" s="195"/>
      <c r="G138" s="195"/>
      <c r="H138" s="197"/>
      <c r="I138" s="197"/>
    </row>
  </sheetData>
  <mergeCells count="59">
    <mergeCell ref="D7:D12"/>
    <mergeCell ref="E7:F7"/>
    <mergeCell ref="E8:E12"/>
    <mergeCell ref="F8:F12"/>
    <mergeCell ref="BA8:BA12"/>
    <mergeCell ref="AR8:AR12"/>
    <mergeCell ref="AS8:AS12"/>
    <mergeCell ref="AT8:AT12"/>
    <mergeCell ref="AU8:AU12"/>
    <mergeCell ref="AV8:AV12"/>
    <mergeCell ref="AQ8:AQ12"/>
    <mergeCell ref="AM8:AM12"/>
    <mergeCell ref="AN8:AN12"/>
    <mergeCell ref="AO8:AO12"/>
    <mergeCell ref="AZ8:AZ12"/>
    <mergeCell ref="I8:I12"/>
    <mergeCell ref="A133:C133"/>
    <mergeCell ref="AK8:AK12"/>
    <mergeCell ref="AL8:AL12"/>
    <mergeCell ref="T8:T12"/>
    <mergeCell ref="U8:U12"/>
    <mergeCell ref="V8:V12"/>
    <mergeCell ref="W8:W12"/>
    <mergeCell ref="AJ8:AJ12"/>
    <mergeCell ref="Y8:Y12"/>
    <mergeCell ref="Z8:Z12"/>
    <mergeCell ref="AA8:AA12"/>
    <mergeCell ref="AB8:AB12"/>
    <mergeCell ref="AC8:AC12"/>
    <mergeCell ref="AD8:AD12"/>
    <mergeCell ref="L8:L12"/>
    <mergeCell ref="M8:M12"/>
    <mergeCell ref="H8:H12"/>
    <mergeCell ref="J8:J12"/>
    <mergeCell ref="K8:K12"/>
    <mergeCell ref="AP8:AP12"/>
    <mergeCell ref="AE8:AE12"/>
    <mergeCell ref="AF8:AF12"/>
    <mergeCell ref="AG8:AG12"/>
    <mergeCell ref="AH8:AH12"/>
    <mergeCell ref="AI8:AI12"/>
    <mergeCell ref="N8:N12"/>
    <mergeCell ref="S8:S12"/>
    <mergeCell ref="AX8:AX12"/>
    <mergeCell ref="AY8:AY12"/>
    <mergeCell ref="B7:B12"/>
    <mergeCell ref="AW8:AW12"/>
    <mergeCell ref="A3:BD3"/>
    <mergeCell ref="A4:BD4"/>
    <mergeCell ref="A5:BD5"/>
    <mergeCell ref="A7:A12"/>
    <mergeCell ref="C7:C12"/>
    <mergeCell ref="G7:BA7"/>
    <mergeCell ref="O8:O12"/>
    <mergeCell ref="P8:P12"/>
    <mergeCell ref="Q8:Q12"/>
    <mergeCell ref="R8:R12"/>
    <mergeCell ref="X8:X12"/>
    <mergeCell ref="G8:G12"/>
  </mergeCells>
  <pageMargins left="0.31496062992125984" right="0.31496062992125984" top="0.55118110236220474" bottom="0.55118110236220474" header="0.31496062992125984" footer="0.31496062992125984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BD138"/>
  <sheetViews>
    <sheetView view="pageBreakPreview" topLeftCell="D4" zoomScale="85" zoomScaleNormal="80" zoomScaleSheetLayoutView="85" workbookViewId="0">
      <selection activeCell="AJ133" sqref="AJ133"/>
    </sheetView>
  </sheetViews>
  <sheetFormatPr defaultColWidth="9.140625" defaultRowHeight="21" x14ac:dyDescent="0.35"/>
  <cols>
    <col min="1" max="1" width="5.42578125" style="80" customWidth="1"/>
    <col min="2" max="2" width="10.42578125" style="80" customWidth="1"/>
    <col min="3" max="3" width="30.28515625" style="80" customWidth="1"/>
    <col min="4" max="4" width="6.5703125" style="80" bestFit="1" customWidth="1"/>
    <col min="5" max="5" width="7.7109375" style="80" bestFit="1" customWidth="1"/>
    <col min="6" max="6" width="19.140625" style="80" bestFit="1" customWidth="1"/>
    <col min="7" max="7" width="14.42578125" style="80" bestFit="1" customWidth="1"/>
    <col min="8" max="9" width="4.5703125" style="80" bestFit="1" customWidth="1"/>
    <col min="10" max="11" width="4" style="82" customWidth="1"/>
    <col min="12" max="15" width="4" style="80" customWidth="1"/>
    <col min="16" max="18" width="4" style="82" customWidth="1"/>
    <col min="19" max="31" width="4" style="80" customWidth="1"/>
    <col min="32" max="55" width="4" style="82" customWidth="1"/>
    <col min="56" max="56" width="7" style="81" customWidth="1"/>
    <col min="57" max="57" width="7" style="84" customWidth="1"/>
    <col min="58" max="16384" width="9.140625" style="84"/>
  </cols>
  <sheetData>
    <row r="2" spans="1:56" x14ac:dyDescent="0.35">
      <c r="BD2" s="83" t="s">
        <v>294</v>
      </c>
    </row>
    <row r="3" spans="1:56" s="85" customFormat="1" ht="27" customHeight="1" x14ac:dyDescent="0.5">
      <c r="A3" s="406" t="s">
        <v>362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</row>
    <row r="4" spans="1:56" s="85" customFormat="1" ht="27" customHeight="1" x14ac:dyDescent="0.5">
      <c r="A4" s="406" t="str">
        <f>ปริมาณงาน!V4</f>
        <v>สำนักงานเขตพื้นที่การศึกษา.............................เขต..........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</row>
    <row r="5" spans="1:56" s="85" customFormat="1" ht="27" customHeight="1" x14ac:dyDescent="0.5">
      <c r="A5" s="406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</row>
    <row r="6" spans="1:56" ht="13.9" customHeight="1" x14ac:dyDescent="0.35"/>
    <row r="7" spans="1:56" s="86" customFormat="1" ht="36.75" customHeight="1" x14ac:dyDescent="0.5">
      <c r="A7" s="419" t="s">
        <v>133</v>
      </c>
      <c r="B7" s="409" t="s">
        <v>374</v>
      </c>
      <c r="C7" s="419" t="s">
        <v>134</v>
      </c>
      <c r="D7" s="404" t="s">
        <v>332</v>
      </c>
      <c r="E7" s="446" t="s">
        <v>192</v>
      </c>
      <c r="F7" s="446"/>
      <c r="G7" s="446" t="s">
        <v>338</v>
      </c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</row>
    <row r="8" spans="1:56" s="86" customFormat="1" ht="21.75" customHeight="1" x14ac:dyDescent="0.5">
      <c r="A8" s="420"/>
      <c r="B8" s="410"/>
      <c r="C8" s="420"/>
      <c r="D8" s="413"/>
      <c r="E8" s="447" t="s">
        <v>236</v>
      </c>
      <c r="F8" s="447" t="s">
        <v>237</v>
      </c>
      <c r="G8" s="414" t="s">
        <v>113</v>
      </c>
      <c r="H8" s="414" t="s">
        <v>193</v>
      </c>
      <c r="I8" s="415" t="s">
        <v>194</v>
      </c>
      <c r="J8" s="415" t="s">
        <v>195</v>
      </c>
      <c r="K8" s="415" t="s">
        <v>196</v>
      </c>
      <c r="L8" s="414" t="s">
        <v>197</v>
      </c>
      <c r="M8" s="414" t="s">
        <v>198</v>
      </c>
      <c r="N8" s="414" t="s">
        <v>199</v>
      </c>
      <c r="O8" s="415" t="s">
        <v>200</v>
      </c>
      <c r="P8" s="415" t="s">
        <v>201</v>
      </c>
      <c r="Q8" s="415" t="s">
        <v>202</v>
      </c>
      <c r="R8" s="415" t="s">
        <v>203</v>
      </c>
      <c r="S8" s="415" t="s">
        <v>204</v>
      </c>
      <c r="T8" s="415" t="s">
        <v>205</v>
      </c>
      <c r="U8" s="415" t="s">
        <v>206</v>
      </c>
      <c r="V8" s="415" t="s">
        <v>207</v>
      </c>
      <c r="W8" s="415" t="s">
        <v>208</v>
      </c>
      <c r="X8" s="415" t="s">
        <v>209</v>
      </c>
      <c r="Y8" s="418" t="s">
        <v>210</v>
      </c>
      <c r="Z8" s="415" t="s">
        <v>211</v>
      </c>
      <c r="AA8" s="415" t="s">
        <v>212</v>
      </c>
      <c r="AB8" s="415" t="s">
        <v>213</v>
      </c>
      <c r="AC8" s="414" t="s">
        <v>214</v>
      </c>
      <c r="AD8" s="414" t="s">
        <v>215</v>
      </c>
      <c r="AE8" s="414" t="s">
        <v>216</v>
      </c>
      <c r="AF8" s="414" t="s">
        <v>217</v>
      </c>
      <c r="AG8" s="414" t="s">
        <v>218</v>
      </c>
      <c r="AH8" s="414" t="s">
        <v>219</v>
      </c>
      <c r="AI8" s="414" t="s">
        <v>220</v>
      </c>
      <c r="AJ8" s="414" t="s">
        <v>221</v>
      </c>
      <c r="AK8" s="414" t="s">
        <v>222</v>
      </c>
      <c r="AL8" s="414" t="s">
        <v>223</v>
      </c>
      <c r="AM8" s="414" t="s">
        <v>224</v>
      </c>
      <c r="AN8" s="414" t="s">
        <v>225</v>
      </c>
      <c r="AO8" s="414" t="s">
        <v>226</v>
      </c>
      <c r="AP8" s="414" t="s">
        <v>227</v>
      </c>
      <c r="AQ8" s="414" t="s">
        <v>228</v>
      </c>
      <c r="AR8" s="414" t="s">
        <v>229</v>
      </c>
      <c r="AS8" s="414" t="s">
        <v>230</v>
      </c>
      <c r="AT8" s="414" t="s">
        <v>231</v>
      </c>
      <c r="AU8" s="414" t="s">
        <v>232</v>
      </c>
      <c r="AV8" s="443" t="s">
        <v>233</v>
      </c>
      <c r="AW8" s="430" t="s">
        <v>331</v>
      </c>
      <c r="AX8" s="427" t="s">
        <v>377</v>
      </c>
      <c r="AY8" s="427" t="s">
        <v>378</v>
      </c>
      <c r="AZ8" s="427" t="s">
        <v>379</v>
      </c>
      <c r="BA8" s="426" t="s">
        <v>235</v>
      </c>
    </row>
    <row r="9" spans="1:56" s="86" customFormat="1" ht="21.4" customHeight="1" x14ac:dyDescent="0.5">
      <c r="A9" s="420"/>
      <c r="B9" s="410"/>
      <c r="C9" s="420"/>
      <c r="D9" s="413"/>
      <c r="E9" s="448"/>
      <c r="F9" s="448"/>
      <c r="G9" s="414"/>
      <c r="H9" s="414"/>
      <c r="I9" s="415"/>
      <c r="J9" s="415"/>
      <c r="K9" s="415"/>
      <c r="L9" s="414"/>
      <c r="M9" s="414"/>
      <c r="N9" s="414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8"/>
      <c r="Z9" s="415"/>
      <c r="AA9" s="415"/>
      <c r="AB9" s="415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25"/>
      <c r="AN9" s="414"/>
      <c r="AO9" s="425"/>
      <c r="AP9" s="414"/>
      <c r="AQ9" s="414"/>
      <c r="AR9" s="414"/>
      <c r="AS9" s="414"/>
      <c r="AT9" s="414"/>
      <c r="AU9" s="414"/>
      <c r="AV9" s="444"/>
      <c r="AW9" s="430"/>
      <c r="AX9" s="428"/>
      <c r="AY9" s="428"/>
      <c r="AZ9" s="428"/>
      <c r="BA9" s="426"/>
    </row>
    <row r="10" spans="1:56" s="86" customFormat="1" ht="21.4" customHeight="1" x14ac:dyDescent="0.5">
      <c r="A10" s="420"/>
      <c r="B10" s="410"/>
      <c r="C10" s="420"/>
      <c r="D10" s="413"/>
      <c r="E10" s="448"/>
      <c r="F10" s="448"/>
      <c r="G10" s="414"/>
      <c r="H10" s="414"/>
      <c r="I10" s="415"/>
      <c r="J10" s="415"/>
      <c r="K10" s="415"/>
      <c r="L10" s="414"/>
      <c r="M10" s="414"/>
      <c r="N10" s="414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8"/>
      <c r="Z10" s="415"/>
      <c r="AA10" s="415"/>
      <c r="AB10" s="415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25"/>
      <c r="AN10" s="414"/>
      <c r="AO10" s="425"/>
      <c r="AP10" s="414"/>
      <c r="AQ10" s="414"/>
      <c r="AR10" s="414"/>
      <c r="AS10" s="414"/>
      <c r="AT10" s="414"/>
      <c r="AU10" s="414"/>
      <c r="AV10" s="444"/>
      <c r="AW10" s="430"/>
      <c r="AX10" s="428"/>
      <c r="AY10" s="428"/>
      <c r="AZ10" s="428"/>
      <c r="BA10" s="426"/>
    </row>
    <row r="11" spans="1:56" s="86" customFormat="1" x14ac:dyDescent="0.5">
      <c r="A11" s="420"/>
      <c r="B11" s="410"/>
      <c r="C11" s="420"/>
      <c r="D11" s="413"/>
      <c r="E11" s="448"/>
      <c r="F11" s="448"/>
      <c r="G11" s="414"/>
      <c r="H11" s="414"/>
      <c r="I11" s="415"/>
      <c r="J11" s="415"/>
      <c r="K11" s="415"/>
      <c r="L11" s="414"/>
      <c r="M11" s="414"/>
      <c r="N11" s="414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8"/>
      <c r="Z11" s="415"/>
      <c r="AA11" s="415"/>
      <c r="AB11" s="415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25"/>
      <c r="AN11" s="414"/>
      <c r="AO11" s="425"/>
      <c r="AP11" s="414"/>
      <c r="AQ11" s="414"/>
      <c r="AR11" s="414"/>
      <c r="AS11" s="414"/>
      <c r="AT11" s="414"/>
      <c r="AU11" s="414"/>
      <c r="AV11" s="444"/>
      <c r="AW11" s="430"/>
      <c r="AX11" s="428"/>
      <c r="AY11" s="428"/>
      <c r="AZ11" s="428"/>
      <c r="BA11" s="426"/>
    </row>
    <row r="12" spans="1:56" s="86" customFormat="1" x14ac:dyDescent="0.5">
      <c r="A12" s="420"/>
      <c r="B12" s="411"/>
      <c r="C12" s="420"/>
      <c r="D12" s="405"/>
      <c r="E12" s="448"/>
      <c r="F12" s="448"/>
      <c r="G12" s="414"/>
      <c r="H12" s="414"/>
      <c r="I12" s="415"/>
      <c r="J12" s="415"/>
      <c r="K12" s="415"/>
      <c r="L12" s="414"/>
      <c r="M12" s="414"/>
      <c r="N12" s="414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8"/>
      <c r="Z12" s="415"/>
      <c r="AA12" s="415"/>
      <c r="AB12" s="415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25"/>
      <c r="AN12" s="414"/>
      <c r="AO12" s="425"/>
      <c r="AP12" s="414"/>
      <c r="AQ12" s="414"/>
      <c r="AR12" s="414"/>
      <c r="AS12" s="414"/>
      <c r="AT12" s="414"/>
      <c r="AU12" s="414"/>
      <c r="AV12" s="445"/>
      <c r="AW12" s="430"/>
      <c r="AX12" s="429"/>
      <c r="AY12" s="429"/>
      <c r="AZ12" s="429"/>
      <c r="BA12" s="426"/>
    </row>
    <row r="13" spans="1:56" ht="21.95" customHeight="1" x14ac:dyDescent="0.35">
      <c r="A13" s="87">
        <v>1</v>
      </c>
      <c r="B13" s="87"/>
      <c r="C13" s="88"/>
      <c r="D13" s="88"/>
      <c r="E13" s="187"/>
      <c r="F13" s="187"/>
      <c r="G13" s="90"/>
      <c r="H13" s="90"/>
      <c r="I13" s="89"/>
      <c r="J13" s="89"/>
      <c r="K13" s="89"/>
      <c r="L13" s="89"/>
      <c r="M13" s="90"/>
      <c r="N13" s="90"/>
      <c r="O13" s="90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187"/>
      <c r="AW13" s="187"/>
      <c r="AX13" s="187"/>
      <c r="AY13" s="187"/>
      <c r="AZ13" s="187"/>
      <c r="BA13" s="91">
        <f t="shared" ref="BA13:BA77" si="0">SUM(G13:AZ13)</f>
        <v>0</v>
      </c>
      <c r="BB13" s="84"/>
      <c r="BC13" s="91">
        <f>BA13-ปริมาณงาน!BO10</f>
        <v>0</v>
      </c>
      <c r="BD13" s="84"/>
    </row>
    <row r="14" spans="1:56" ht="21.95" customHeight="1" x14ac:dyDescent="0.35">
      <c r="A14" s="92">
        <v>2</v>
      </c>
      <c r="B14" s="92"/>
      <c r="C14" s="93"/>
      <c r="D14" s="93"/>
      <c r="E14" s="188"/>
      <c r="F14" s="188"/>
      <c r="G14" s="95"/>
      <c r="H14" s="95"/>
      <c r="I14" s="94"/>
      <c r="J14" s="94"/>
      <c r="K14" s="94"/>
      <c r="L14" s="94"/>
      <c r="M14" s="95"/>
      <c r="N14" s="95"/>
      <c r="O14" s="95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188"/>
      <c r="AW14" s="188"/>
      <c r="AX14" s="188"/>
      <c r="AY14" s="188"/>
      <c r="AZ14" s="188"/>
      <c r="BA14" s="91">
        <f t="shared" si="0"/>
        <v>0</v>
      </c>
      <c r="BB14" s="84"/>
      <c r="BC14" s="91">
        <f>BA14-ปริมาณงาน!BO11</f>
        <v>0</v>
      </c>
      <c r="BD14" s="84"/>
    </row>
    <row r="15" spans="1:56" ht="21.95" customHeight="1" x14ac:dyDescent="0.35">
      <c r="A15" s="92">
        <v>3</v>
      </c>
      <c r="B15" s="92"/>
      <c r="C15" s="93"/>
      <c r="D15" s="93"/>
      <c r="E15" s="188"/>
      <c r="F15" s="188"/>
      <c r="G15" s="95"/>
      <c r="H15" s="95"/>
      <c r="I15" s="94"/>
      <c r="J15" s="94"/>
      <c r="K15" s="94"/>
      <c r="L15" s="94"/>
      <c r="M15" s="95"/>
      <c r="N15" s="95"/>
      <c r="O15" s="95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188"/>
      <c r="AW15" s="188"/>
      <c r="AX15" s="188"/>
      <c r="AY15" s="188"/>
      <c r="AZ15" s="188"/>
      <c r="BA15" s="91">
        <f t="shared" si="0"/>
        <v>0</v>
      </c>
      <c r="BB15" s="84"/>
      <c r="BC15" s="91">
        <f>BA15-ปริมาณงาน!BO12</f>
        <v>0</v>
      </c>
      <c r="BD15" s="84"/>
    </row>
    <row r="16" spans="1:56" ht="21.95" hidden="1" customHeight="1" x14ac:dyDescent="0.35">
      <c r="A16" s="92">
        <v>4</v>
      </c>
      <c r="B16" s="92"/>
      <c r="C16" s="93"/>
      <c r="D16" s="93"/>
      <c r="E16" s="188"/>
      <c r="F16" s="188"/>
      <c r="G16" s="95"/>
      <c r="H16" s="95"/>
      <c r="I16" s="94"/>
      <c r="J16" s="94"/>
      <c r="K16" s="94"/>
      <c r="L16" s="94"/>
      <c r="M16" s="95"/>
      <c r="N16" s="95"/>
      <c r="O16" s="95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188"/>
      <c r="AW16" s="188"/>
      <c r="AX16" s="188"/>
      <c r="AY16" s="188"/>
      <c r="AZ16" s="188"/>
      <c r="BA16" s="91">
        <f t="shared" si="0"/>
        <v>0</v>
      </c>
      <c r="BB16" s="84"/>
      <c r="BC16" s="91">
        <f>BA16-ปริมาณงาน!BO13</f>
        <v>0</v>
      </c>
      <c r="BD16" s="84"/>
    </row>
    <row r="17" spans="1:56" ht="21.95" hidden="1" customHeight="1" x14ac:dyDescent="0.35">
      <c r="A17" s="92">
        <v>5</v>
      </c>
      <c r="B17" s="92"/>
      <c r="C17" s="93"/>
      <c r="D17" s="93"/>
      <c r="E17" s="188"/>
      <c r="F17" s="188"/>
      <c r="G17" s="95"/>
      <c r="H17" s="95"/>
      <c r="I17" s="94"/>
      <c r="J17" s="94"/>
      <c r="K17" s="94"/>
      <c r="L17" s="94"/>
      <c r="M17" s="95"/>
      <c r="N17" s="95"/>
      <c r="O17" s="95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188"/>
      <c r="AW17" s="188"/>
      <c r="AX17" s="188"/>
      <c r="AY17" s="188"/>
      <c r="AZ17" s="188"/>
      <c r="BA17" s="91">
        <f t="shared" si="0"/>
        <v>0</v>
      </c>
      <c r="BB17" s="84"/>
      <c r="BC17" s="91">
        <f>BA17-ปริมาณงาน!BO14</f>
        <v>0</v>
      </c>
      <c r="BD17" s="84"/>
    </row>
    <row r="18" spans="1:56" ht="21.95" hidden="1" customHeight="1" x14ac:dyDescent="0.35">
      <c r="A18" s="92">
        <v>6</v>
      </c>
      <c r="B18" s="92"/>
      <c r="C18" s="93"/>
      <c r="D18" s="93"/>
      <c r="E18" s="188"/>
      <c r="F18" s="188"/>
      <c r="G18" s="95"/>
      <c r="H18" s="95"/>
      <c r="I18" s="94"/>
      <c r="J18" s="94"/>
      <c r="K18" s="94"/>
      <c r="L18" s="94"/>
      <c r="M18" s="95"/>
      <c r="N18" s="95"/>
      <c r="O18" s="95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188"/>
      <c r="AW18" s="188"/>
      <c r="AX18" s="188"/>
      <c r="AY18" s="188"/>
      <c r="AZ18" s="188"/>
      <c r="BA18" s="91">
        <f t="shared" si="0"/>
        <v>0</v>
      </c>
      <c r="BB18" s="84"/>
      <c r="BC18" s="91">
        <f>BA18-ปริมาณงาน!BO15</f>
        <v>0</v>
      </c>
      <c r="BD18" s="84"/>
    </row>
    <row r="19" spans="1:56" ht="21.95" hidden="1" customHeight="1" x14ac:dyDescent="0.35">
      <c r="A19" s="92">
        <v>7</v>
      </c>
      <c r="B19" s="92"/>
      <c r="C19" s="93"/>
      <c r="D19" s="93"/>
      <c r="E19" s="188"/>
      <c r="F19" s="188"/>
      <c r="G19" s="95"/>
      <c r="H19" s="95"/>
      <c r="I19" s="94"/>
      <c r="J19" s="94"/>
      <c r="K19" s="94"/>
      <c r="L19" s="94"/>
      <c r="M19" s="95"/>
      <c r="N19" s="95"/>
      <c r="O19" s="95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188"/>
      <c r="AW19" s="188"/>
      <c r="AX19" s="188"/>
      <c r="AY19" s="188"/>
      <c r="AZ19" s="188"/>
      <c r="BA19" s="91">
        <f t="shared" si="0"/>
        <v>0</v>
      </c>
      <c r="BB19" s="84"/>
      <c r="BC19" s="91">
        <f>BA19-ปริมาณงาน!BO16</f>
        <v>0</v>
      </c>
      <c r="BD19" s="84"/>
    </row>
    <row r="20" spans="1:56" ht="21.95" hidden="1" customHeight="1" x14ac:dyDescent="0.35">
      <c r="A20" s="92">
        <v>8</v>
      </c>
      <c r="B20" s="92"/>
      <c r="C20" s="93"/>
      <c r="D20" s="93"/>
      <c r="E20" s="188"/>
      <c r="F20" s="188"/>
      <c r="G20" s="95"/>
      <c r="H20" s="95"/>
      <c r="I20" s="94"/>
      <c r="J20" s="94"/>
      <c r="K20" s="94"/>
      <c r="L20" s="94"/>
      <c r="M20" s="95"/>
      <c r="N20" s="95"/>
      <c r="O20" s="95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188"/>
      <c r="AW20" s="188"/>
      <c r="AX20" s="188"/>
      <c r="AY20" s="188"/>
      <c r="AZ20" s="188"/>
      <c r="BA20" s="91">
        <f t="shared" si="0"/>
        <v>0</v>
      </c>
      <c r="BB20" s="84"/>
      <c r="BC20" s="91">
        <f>BA20-ปริมาณงาน!BO17</f>
        <v>0</v>
      </c>
      <c r="BD20" s="84"/>
    </row>
    <row r="21" spans="1:56" ht="21.95" hidden="1" customHeight="1" x14ac:dyDescent="0.35">
      <c r="A21" s="92">
        <v>9</v>
      </c>
      <c r="B21" s="92"/>
      <c r="C21" s="93"/>
      <c r="D21" s="93"/>
      <c r="E21" s="188"/>
      <c r="F21" s="188"/>
      <c r="G21" s="95"/>
      <c r="H21" s="95"/>
      <c r="I21" s="94"/>
      <c r="J21" s="94"/>
      <c r="K21" s="94"/>
      <c r="L21" s="94"/>
      <c r="M21" s="95"/>
      <c r="N21" s="95"/>
      <c r="O21" s="9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188"/>
      <c r="AW21" s="188"/>
      <c r="AX21" s="188"/>
      <c r="AY21" s="188"/>
      <c r="AZ21" s="188"/>
      <c r="BA21" s="91">
        <f t="shared" si="0"/>
        <v>0</v>
      </c>
      <c r="BB21" s="84"/>
      <c r="BC21" s="91">
        <f>BA21-ปริมาณงาน!BO18</f>
        <v>0</v>
      </c>
      <c r="BD21" s="84"/>
    </row>
    <row r="22" spans="1:56" ht="21.95" hidden="1" customHeight="1" x14ac:dyDescent="0.35">
      <c r="A22" s="92">
        <v>10</v>
      </c>
      <c r="B22" s="92"/>
      <c r="C22" s="93"/>
      <c r="D22" s="93"/>
      <c r="E22" s="188"/>
      <c r="F22" s="188"/>
      <c r="G22" s="95"/>
      <c r="H22" s="95"/>
      <c r="I22" s="94"/>
      <c r="J22" s="94"/>
      <c r="K22" s="94"/>
      <c r="L22" s="94"/>
      <c r="M22" s="95"/>
      <c r="N22" s="95"/>
      <c r="O22" s="95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188"/>
      <c r="AW22" s="188"/>
      <c r="AX22" s="188"/>
      <c r="AY22" s="188"/>
      <c r="AZ22" s="188"/>
      <c r="BA22" s="91">
        <f t="shared" si="0"/>
        <v>0</v>
      </c>
      <c r="BB22" s="84"/>
      <c r="BC22" s="91">
        <f>BA22-ปริมาณงาน!BO19</f>
        <v>0</v>
      </c>
      <c r="BD22" s="84"/>
    </row>
    <row r="23" spans="1:56" ht="21.95" hidden="1" customHeight="1" x14ac:dyDescent="0.35">
      <c r="A23" s="92">
        <v>11</v>
      </c>
      <c r="B23" s="92"/>
      <c r="C23" s="93"/>
      <c r="D23" s="93"/>
      <c r="E23" s="188"/>
      <c r="F23" s="188"/>
      <c r="G23" s="95"/>
      <c r="H23" s="95"/>
      <c r="I23" s="94"/>
      <c r="J23" s="94"/>
      <c r="K23" s="94"/>
      <c r="L23" s="94"/>
      <c r="M23" s="95"/>
      <c r="N23" s="95"/>
      <c r="O23" s="95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188"/>
      <c r="AW23" s="188"/>
      <c r="AX23" s="188"/>
      <c r="AY23" s="188"/>
      <c r="AZ23" s="188"/>
      <c r="BA23" s="91">
        <f t="shared" si="0"/>
        <v>0</v>
      </c>
      <c r="BB23" s="84"/>
      <c r="BC23" s="91">
        <f>BA23-ปริมาณงาน!BO20</f>
        <v>0</v>
      </c>
      <c r="BD23" s="84"/>
    </row>
    <row r="24" spans="1:56" ht="21.95" hidden="1" customHeight="1" x14ac:dyDescent="0.35">
      <c r="A24" s="92">
        <v>12</v>
      </c>
      <c r="B24" s="92"/>
      <c r="C24" s="93"/>
      <c r="D24" s="93"/>
      <c r="E24" s="188"/>
      <c r="F24" s="188"/>
      <c r="G24" s="95"/>
      <c r="H24" s="95"/>
      <c r="I24" s="94"/>
      <c r="J24" s="94"/>
      <c r="K24" s="94"/>
      <c r="L24" s="94"/>
      <c r="M24" s="95"/>
      <c r="N24" s="95"/>
      <c r="O24" s="95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188"/>
      <c r="AW24" s="188"/>
      <c r="AX24" s="188"/>
      <c r="AY24" s="188"/>
      <c r="AZ24" s="188"/>
      <c r="BA24" s="91">
        <f t="shared" si="0"/>
        <v>0</v>
      </c>
      <c r="BB24" s="84"/>
      <c r="BC24" s="91">
        <f>BA24-ปริมาณงาน!BO21</f>
        <v>0</v>
      </c>
      <c r="BD24" s="84"/>
    </row>
    <row r="25" spans="1:56" ht="21.95" hidden="1" customHeight="1" x14ac:dyDescent="0.35">
      <c r="A25" s="92">
        <v>13</v>
      </c>
      <c r="B25" s="92"/>
      <c r="C25" s="93"/>
      <c r="D25" s="93"/>
      <c r="E25" s="188"/>
      <c r="F25" s="188"/>
      <c r="G25" s="95"/>
      <c r="H25" s="95"/>
      <c r="I25" s="94"/>
      <c r="J25" s="94"/>
      <c r="K25" s="94"/>
      <c r="L25" s="94"/>
      <c r="M25" s="95"/>
      <c r="N25" s="95"/>
      <c r="O25" s="95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188"/>
      <c r="AW25" s="188"/>
      <c r="AX25" s="188"/>
      <c r="AY25" s="188"/>
      <c r="AZ25" s="188"/>
      <c r="BA25" s="91">
        <f t="shared" si="0"/>
        <v>0</v>
      </c>
      <c r="BB25" s="84"/>
      <c r="BC25" s="91">
        <f>BA25-ปริมาณงาน!BO22</f>
        <v>0</v>
      </c>
      <c r="BD25" s="84"/>
    </row>
    <row r="26" spans="1:56" ht="21.95" hidden="1" customHeight="1" x14ac:dyDescent="0.35">
      <c r="A26" s="92">
        <v>14</v>
      </c>
      <c r="B26" s="92"/>
      <c r="C26" s="93"/>
      <c r="D26" s="93"/>
      <c r="E26" s="188"/>
      <c r="F26" s="188"/>
      <c r="G26" s="95"/>
      <c r="H26" s="95"/>
      <c r="I26" s="94"/>
      <c r="J26" s="94"/>
      <c r="K26" s="94"/>
      <c r="L26" s="94"/>
      <c r="M26" s="95"/>
      <c r="N26" s="95"/>
      <c r="O26" s="95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188"/>
      <c r="AW26" s="188"/>
      <c r="AX26" s="188"/>
      <c r="AY26" s="188"/>
      <c r="AZ26" s="188"/>
      <c r="BA26" s="91">
        <f t="shared" si="0"/>
        <v>0</v>
      </c>
      <c r="BB26" s="84"/>
      <c r="BC26" s="91">
        <f>BA26-ปริมาณงาน!BO23</f>
        <v>0</v>
      </c>
      <c r="BD26" s="84"/>
    </row>
    <row r="27" spans="1:56" ht="21.95" hidden="1" customHeight="1" x14ac:dyDescent="0.35">
      <c r="A27" s="92">
        <v>15</v>
      </c>
      <c r="B27" s="92"/>
      <c r="C27" s="93"/>
      <c r="D27" s="93"/>
      <c r="E27" s="188"/>
      <c r="F27" s="188"/>
      <c r="G27" s="95"/>
      <c r="H27" s="95"/>
      <c r="I27" s="94"/>
      <c r="J27" s="94"/>
      <c r="K27" s="94"/>
      <c r="L27" s="94"/>
      <c r="M27" s="95"/>
      <c r="N27" s="95"/>
      <c r="O27" s="95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188"/>
      <c r="AW27" s="188"/>
      <c r="AX27" s="188"/>
      <c r="AY27" s="188"/>
      <c r="AZ27" s="188"/>
      <c r="BA27" s="91">
        <f t="shared" si="0"/>
        <v>0</v>
      </c>
      <c r="BB27" s="84"/>
      <c r="BC27" s="91">
        <f>BA27-ปริมาณงาน!BO24</f>
        <v>0</v>
      </c>
      <c r="BD27" s="84"/>
    </row>
    <row r="28" spans="1:56" ht="21.95" hidden="1" customHeight="1" x14ac:dyDescent="0.35">
      <c r="A28" s="92">
        <v>16</v>
      </c>
      <c r="B28" s="92"/>
      <c r="C28" s="93"/>
      <c r="D28" s="93"/>
      <c r="E28" s="188"/>
      <c r="F28" s="188"/>
      <c r="G28" s="95"/>
      <c r="H28" s="95"/>
      <c r="I28" s="94"/>
      <c r="J28" s="94"/>
      <c r="K28" s="94"/>
      <c r="L28" s="94"/>
      <c r="M28" s="95"/>
      <c r="N28" s="95"/>
      <c r="O28" s="95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188"/>
      <c r="AW28" s="188"/>
      <c r="AX28" s="188"/>
      <c r="AY28" s="188"/>
      <c r="AZ28" s="188"/>
      <c r="BA28" s="91">
        <f t="shared" si="0"/>
        <v>0</v>
      </c>
      <c r="BB28" s="84"/>
      <c r="BC28" s="91">
        <f>BA28-ปริมาณงาน!BO25</f>
        <v>0</v>
      </c>
      <c r="BD28" s="84"/>
    </row>
    <row r="29" spans="1:56" ht="21.95" hidden="1" customHeight="1" x14ac:dyDescent="0.35">
      <c r="A29" s="92">
        <v>17</v>
      </c>
      <c r="B29" s="92"/>
      <c r="C29" s="93"/>
      <c r="D29" s="93"/>
      <c r="E29" s="188"/>
      <c r="F29" s="188"/>
      <c r="G29" s="95"/>
      <c r="H29" s="95"/>
      <c r="I29" s="94"/>
      <c r="J29" s="94"/>
      <c r="K29" s="94"/>
      <c r="L29" s="94"/>
      <c r="M29" s="95"/>
      <c r="N29" s="95"/>
      <c r="O29" s="95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88"/>
      <c r="AW29" s="188"/>
      <c r="AX29" s="188"/>
      <c r="AY29" s="188"/>
      <c r="AZ29" s="188"/>
      <c r="BA29" s="91">
        <f t="shared" si="0"/>
        <v>0</v>
      </c>
      <c r="BB29" s="84"/>
      <c r="BC29" s="91">
        <f>BA29-ปริมาณงาน!BO26</f>
        <v>0</v>
      </c>
      <c r="BD29" s="84"/>
    </row>
    <row r="30" spans="1:56" ht="21.95" hidden="1" customHeight="1" x14ac:dyDescent="0.35">
      <c r="A30" s="92">
        <v>18</v>
      </c>
      <c r="B30" s="92"/>
      <c r="C30" s="93"/>
      <c r="D30" s="93"/>
      <c r="E30" s="188"/>
      <c r="F30" s="188"/>
      <c r="G30" s="95"/>
      <c r="H30" s="95"/>
      <c r="I30" s="94"/>
      <c r="J30" s="94"/>
      <c r="K30" s="94"/>
      <c r="L30" s="94"/>
      <c r="M30" s="95"/>
      <c r="N30" s="95"/>
      <c r="O30" s="95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88"/>
      <c r="AW30" s="188"/>
      <c r="AX30" s="188"/>
      <c r="AY30" s="188"/>
      <c r="AZ30" s="188"/>
      <c r="BA30" s="91">
        <f t="shared" si="0"/>
        <v>0</v>
      </c>
      <c r="BB30" s="84"/>
      <c r="BC30" s="91">
        <f>BA30-ปริมาณงาน!BO27</f>
        <v>0</v>
      </c>
      <c r="BD30" s="84"/>
    </row>
    <row r="31" spans="1:56" ht="21.95" hidden="1" customHeight="1" x14ac:dyDescent="0.35">
      <c r="A31" s="92">
        <v>19</v>
      </c>
      <c r="B31" s="92"/>
      <c r="C31" s="93"/>
      <c r="D31" s="93"/>
      <c r="E31" s="188"/>
      <c r="F31" s="188"/>
      <c r="G31" s="95"/>
      <c r="H31" s="95"/>
      <c r="I31" s="94"/>
      <c r="J31" s="94"/>
      <c r="K31" s="94"/>
      <c r="L31" s="94"/>
      <c r="M31" s="95"/>
      <c r="N31" s="95"/>
      <c r="O31" s="95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188"/>
      <c r="AW31" s="188"/>
      <c r="AX31" s="188"/>
      <c r="AY31" s="188"/>
      <c r="AZ31" s="188"/>
      <c r="BA31" s="91">
        <f t="shared" si="0"/>
        <v>0</v>
      </c>
      <c r="BB31" s="84"/>
      <c r="BC31" s="91">
        <f>BA31-ปริมาณงาน!BO28</f>
        <v>0</v>
      </c>
      <c r="BD31" s="84"/>
    </row>
    <row r="32" spans="1:56" ht="21.95" hidden="1" customHeight="1" x14ac:dyDescent="0.35">
      <c r="A32" s="92">
        <v>20</v>
      </c>
      <c r="B32" s="92"/>
      <c r="C32" s="93"/>
      <c r="D32" s="93"/>
      <c r="E32" s="188"/>
      <c r="F32" s="188"/>
      <c r="G32" s="95"/>
      <c r="H32" s="95"/>
      <c r="I32" s="94"/>
      <c r="J32" s="94"/>
      <c r="K32" s="94"/>
      <c r="L32" s="94"/>
      <c r="M32" s="95"/>
      <c r="N32" s="95"/>
      <c r="O32" s="95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188"/>
      <c r="AW32" s="188"/>
      <c r="AX32" s="188"/>
      <c r="AY32" s="188"/>
      <c r="AZ32" s="188"/>
      <c r="BA32" s="91">
        <f t="shared" si="0"/>
        <v>0</v>
      </c>
      <c r="BB32" s="84"/>
      <c r="BC32" s="91">
        <f>BA32-ปริมาณงาน!BO29</f>
        <v>0</v>
      </c>
      <c r="BD32" s="84"/>
    </row>
    <row r="33" spans="1:56" ht="21.95" hidden="1" customHeight="1" x14ac:dyDescent="0.35">
      <c r="A33" s="92">
        <v>21</v>
      </c>
      <c r="B33" s="92"/>
      <c r="C33" s="93"/>
      <c r="D33" s="93"/>
      <c r="E33" s="188"/>
      <c r="F33" s="188"/>
      <c r="G33" s="95"/>
      <c r="H33" s="95"/>
      <c r="I33" s="94"/>
      <c r="J33" s="94"/>
      <c r="K33" s="94"/>
      <c r="L33" s="94"/>
      <c r="M33" s="95"/>
      <c r="N33" s="95"/>
      <c r="O33" s="95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188"/>
      <c r="AW33" s="188"/>
      <c r="AX33" s="188"/>
      <c r="AY33" s="188"/>
      <c r="AZ33" s="188"/>
      <c r="BA33" s="91">
        <f t="shared" si="0"/>
        <v>0</v>
      </c>
      <c r="BB33" s="84"/>
      <c r="BC33" s="91">
        <f>BA33-ปริมาณงาน!BO30</f>
        <v>0</v>
      </c>
      <c r="BD33" s="84"/>
    </row>
    <row r="34" spans="1:56" ht="21.95" hidden="1" customHeight="1" x14ac:dyDescent="0.35">
      <c r="A34" s="92">
        <v>22</v>
      </c>
      <c r="B34" s="92"/>
      <c r="C34" s="93"/>
      <c r="D34" s="93"/>
      <c r="E34" s="188"/>
      <c r="F34" s="188"/>
      <c r="G34" s="95"/>
      <c r="H34" s="95"/>
      <c r="I34" s="94"/>
      <c r="J34" s="94"/>
      <c r="K34" s="94"/>
      <c r="L34" s="94"/>
      <c r="M34" s="95"/>
      <c r="N34" s="95"/>
      <c r="O34" s="95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188"/>
      <c r="AW34" s="188"/>
      <c r="AX34" s="188"/>
      <c r="AY34" s="188"/>
      <c r="AZ34" s="188"/>
      <c r="BA34" s="91">
        <f t="shared" si="0"/>
        <v>0</v>
      </c>
      <c r="BB34" s="84"/>
      <c r="BC34" s="91">
        <f>BA34-ปริมาณงาน!BO31</f>
        <v>0</v>
      </c>
      <c r="BD34" s="84"/>
    </row>
    <row r="35" spans="1:56" ht="21.95" hidden="1" customHeight="1" x14ac:dyDescent="0.35">
      <c r="A35" s="92">
        <v>23</v>
      </c>
      <c r="B35" s="92"/>
      <c r="C35" s="93"/>
      <c r="D35" s="93"/>
      <c r="E35" s="188"/>
      <c r="F35" s="188"/>
      <c r="G35" s="95"/>
      <c r="H35" s="95"/>
      <c r="I35" s="94"/>
      <c r="J35" s="94"/>
      <c r="K35" s="94"/>
      <c r="L35" s="94"/>
      <c r="M35" s="95"/>
      <c r="N35" s="95"/>
      <c r="O35" s="95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188"/>
      <c r="AW35" s="188"/>
      <c r="AX35" s="188"/>
      <c r="AY35" s="188"/>
      <c r="AZ35" s="188"/>
      <c r="BA35" s="91">
        <f t="shared" si="0"/>
        <v>0</v>
      </c>
      <c r="BB35" s="84"/>
      <c r="BC35" s="91">
        <f>BA35-ปริมาณงาน!BO32</f>
        <v>0</v>
      </c>
      <c r="BD35" s="84"/>
    </row>
    <row r="36" spans="1:56" ht="21.95" hidden="1" customHeight="1" x14ac:dyDescent="0.35">
      <c r="A36" s="92">
        <v>24</v>
      </c>
      <c r="B36" s="92"/>
      <c r="C36" s="93"/>
      <c r="D36" s="93"/>
      <c r="E36" s="188"/>
      <c r="F36" s="188"/>
      <c r="G36" s="95"/>
      <c r="H36" s="95"/>
      <c r="I36" s="94"/>
      <c r="J36" s="94"/>
      <c r="K36" s="94"/>
      <c r="L36" s="94"/>
      <c r="M36" s="95"/>
      <c r="N36" s="95"/>
      <c r="O36" s="95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188"/>
      <c r="AW36" s="188"/>
      <c r="AX36" s="188"/>
      <c r="AY36" s="188"/>
      <c r="AZ36" s="188"/>
      <c r="BA36" s="91">
        <f t="shared" si="0"/>
        <v>0</v>
      </c>
      <c r="BB36" s="84"/>
      <c r="BC36" s="91">
        <f>BA36-ปริมาณงาน!BO33</f>
        <v>0</v>
      </c>
      <c r="BD36" s="84"/>
    </row>
    <row r="37" spans="1:56" ht="21.95" hidden="1" customHeight="1" x14ac:dyDescent="0.35">
      <c r="A37" s="92">
        <v>25</v>
      </c>
      <c r="B37" s="92"/>
      <c r="C37" s="93"/>
      <c r="D37" s="93"/>
      <c r="E37" s="188"/>
      <c r="F37" s="188"/>
      <c r="G37" s="95"/>
      <c r="H37" s="95"/>
      <c r="I37" s="94"/>
      <c r="J37" s="94"/>
      <c r="K37" s="94"/>
      <c r="L37" s="94"/>
      <c r="M37" s="95"/>
      <c r="N37" s="95"/>
      <c r="O37" s="95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188"/>
      <c r="AW37" s="188"/>
      <c r="AX37" s="188"/>
      <c r="AY37" s="188"/>
      <c r="AZ37" s="188"/>
      <c r="BA37" s="91">
        <f t="shared" si="0"/>
        <v>0</v>
      </c>
      <c r="BB37" s="84"/>
      <c r="BC37" s="91">
        <f>BA37-ปริมาณงาน!BO34</f>
        <v>0</v>
      </c>
      <c r="BD37" s="84"/>
    </row>
    <row r="38" spans="1:56" ht="21.95" hidden="1" customHeight="1" x14ac:dyDescent="0.35">
      <c r="A38" s="92">
        <v>26</v>
      </c>
      <c r="B38" s="92"/>
      <c r="C38" s="93"/>
      <c r="D38" s="93"/>
      <c r="E38" s="188"/>
      <c r="F38" s="188"/>
      <c r="G38" s="95"/>
      <c r="H38" s="95"/>
      <c r="I38" s="94"/>
      <c r="J38" s="94"/>
      <c r="K38" s="94"/>
      <c r="L38" s="94"/>
      <c r="M38" s="95"/>
      <c r="N38" s="95"/>
      <c r="O38" s="95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188"/>
      <c r="AW38" s="188"/>
      <c r="AX38" s="188"/>
      <c r="AY38" s="188"/>
      <c r="AZ38" s="188"/>
      <c r="BA38" s="91">
        <f t="shared" si="0"/>
        <v>0</v>
      </c>
      <c r="BB38" s="84"/>
      <c r="BC38" s="91">
        <f>BA38-ปริมาณงาน!BO35</f>
        <v>0</v>
      </c>
      <c r="BD38" s="84"/>
    </row>
    <row r="39" spans="1:56" ht="21.95" hidden="1" customHeight="1" x14ac:dyDescent="0.35">
      <c r="A39" s="92">
        <v>27</v>
      </c>
      <c r="B39" s="92"/>
      <c r="C39" s="93"/>
      <c r="D39" s="93"/>
      <c r="E39" s="188"/>
      <c r="F39" s="188"/>
      <c r="G39" s="95"/>
      <c r="H39" s="95"/>
      <c r="I39" s="94"/>
      <c r="J39" s="94"/>
      <c r="K39" s="94"/>
      <c r="L39" s="94"/>
      <c r="M39" s="95"/>
      <c r="N39" s="95"/>
      <c r="O39" s="95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188"/>
      <c r="AW39" s="188"/>
      <c r="AX39" s="188"/>
      <c r="AY39" s="188"/>
      <c r="AZ39" s="188"/>
      <c r="BA39" s="91">
        <f t="shared" si="0"/>
        <v>0</v>
      </c>
      <c r="BB39" s="84"/>
      <c r="BC39" s="91">
        <f>BA39-ปริมาณงาน!BO36</f>
        <v>0</v>
      </c>
      <c r="BD39" s="84"/>
    </row>
    <row r="40" spans="1:56" ht="21.95" hidden="1" customHeight="1" x14ac:dyDescent="0.35">
      <c r="A40" s="92">
        <v>28</v>
      </c>
      <c r="B40" s="92"/>
      <c r="C40" s="93"/>
      <c r="D40" s="93"/>
      <c r="E40" s="188"/>
      <c r="F40" s="188"/>
      <c r="G40" s="95"/>
      <c r="H40" s="95"/>
      <c r="I40" s="94"/>
      <c r="J40" s="94"/>
      <c r="K40" s="94"/>
      <c r="L40" s="94"/>
      <c r="M40" s="95"/>
      <c r="N40" s="95"/>
      <c r="O40" s="95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188"/>
      <c r="AW40" s="188"/>
      <c r="AX40" s="188"/>
      <c r="AY40" s="188"/>
      <c r="AZ40" s="188"/>
      <c r="BA40" s="91">
        <f t="shared" si="0"/>
        <v>0</v>
      </c>
      <c r="BB40" s="84"/>
      <c r="BC40" s="91">
        <f>BA40-ปริมาณงาน!BO37</f>
        <v>0</v>
      </c>
      <c r="BD40" s="84"/>
    </row>
    <row r="41" spans="1:56" ht="21.95" hidden="1" customHeight="1" x14ac:dyDescent="0.35">
      <c r="A41" s="92">
        <v>29</v>
      </c>
      <c r="B41" s="92"/>
      <c r="C41" s="93"/>
      <c r="D41" s="93"/>
      <c r="E41" s="188"/>
      <c r="F41" s="188"/>
      <c r="G41" s="95"/>
      <c r="H41" s="95"/>
      <c r="I41" s="94"/>
      <c r="J41" s="94"/>
      <c r="K41" s="94"/>
      <c r="L41" s="94"/>
      <c r="M41" s="95"/>
      <c r="N41" s="95"/>
      <c r="O41" s="95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188"/>
      <c r="AW41" s="188"/>
      <c r="AX41" s="188"/>
      <c r="AY41" s="188"/>
      <c r="AZ41" s="188"/>
      <c r="BA41" s="91">
        <f t="shared" si="0"/>
        <v>0</v>
      </c>
      <c r="BB41" s="84"/>
      <c r="BC41" s="91">
        <f>BA41-ปริมาณงาน!BO38</f>
        <v>0</v>
      </c>
      <c r="BD41" s="84"/>
    </row>
    <row r="42" spans="1:56" ht="21.95" hidden="1" customHeight="1" x14ac:dyDescent="0.35">
      <c r="A42" s="92">
        <v>30</v>
      </c>
      <c r="B42" s="92"/>
      <c r="C42" s="93"/>
      <c r="D42" s="93"/>
      <c r="E42" s="188"/>
      <c r="F42" s="188"/>
      <c r="G42" s="95"/>
      <c r="H42" s="95"/>
      <c r="I42" s="94"/>
      <c r="J42" s="94"/>
      <c r="K42" s="94"/>
      <c r="L42" s="94"/>
      <c r="M42" s="95"/>
      <c r="N42" s="95"/>
      <c r="O42" s="95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188"/>
      <c r="AW42" s="188"/>
      <c r="AX42" s="188"/>
      <c r="AY42" s="188"/>
      <c r="AZ42" s="188"/>
      <c r="BA42" s="91">
        <f t="shared" si="0"/>
        <v>0</v>
      </c>
      <c r="BB42" s="84"/>
      <c r="BC42" s="91">
        <f>BA42-ปริมาณงาน!BO39</f>
        <v>0</v>
      </c>
      <c r="BD42" s="84"/>
    </row>
    <row r="43" spans="1:56" ht="21.95" hidden="1" customHeight="1" x14ac:dyDescent="0.35">
      <c r="A43" s="92">
        <v>31</v>
      </c>
      <c r="B43" s="92"/>
      <c r="C43" s="93"/>
      <c r="D43" s="93"/>
      <c r="E43" s="188"/>
      <c r="F43" s="188"/>
      <c r="G43" s="95"/>
      <c r="H43" s="95"/>
      <c r="I43" s="94"/>
      <c r="J43" s="94"/>
      <c r="K43" s="94"/>
      <c r="L43" s="94"/>
      <c r="M43" s="95"/>
      <c r="N43" s="95"/>
      <c r="O43" s="95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188"/>
      <c r="AW43" s="188"/>
      <c r="AX43" s="188"/>
      <c r="AY43" s="188"/>
      <c r="AZ43" s="188"/>
      <c r="BA43" s="91">
        <f t="shared" si="0"/>
        <v>0</v>
      </c>
      <c r="BB43" s="84"/>
      <c r="BC43" s="91">
        <f>BA43-ปริมาณงาน!BO40</f>
        <v>0</v>
      </c>
      <c r="BD43" s="84"/>
    </row>
    <row r="44" spans="1:56" ht="21.95" hidden="1" customHeight="1" x14ac:dyDescent="0.35">
      <c r="A44" s="92">
        <v>32</v>
      </c>
      <c r="B44" s="92"/>
      <c r="C44" s="93"/>
      <c r="D44" s="93"/>
      <c r="E44" s="188"/>
      <c r="F44" s="188"/>
      <c r="G44" s="95"/>
      <c r="H44" s="95"/>
      <c r="I44" s="94"/>
      <c r="J44" s="94"/>
      <c r="K44" s="94"/>
      <c r="L44" s="94"/>
      <c r="M44" s="95"/>
      <c r="N44" s="95"/>
      <c r="O44" s="9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188"/>
      <c r="AW44" s="188"/>
      <c r="AX44" s="188"/>
      <c r="AY44" s="188"/>
      <c r="AZ44" s="188"/>
      <c r="BA44" s="91">
        <f t="shared" si="0"/>
        <v>0</v>
      </c>
      <c r="BB44" s="84"/>
      <c r="BC44" s="91">
        <f>BA44-ปริมาณงาน!BO41</f>
        <v>0</v>
      </c>
      <c r="BD44" s="84"/>
    </row>
    <row r="45" spans="1:56" ht="21.95" hidden="1" customHeight="1" x14ac:dyDescent="0.35">
      <c r="A45" s="92">
        <v>33</v>
      </c>
      <c r="B45" s="92"/>
      <c r="C45" s="93"/>
      <c r="D45" s="93"/>
      <c r="E45" s="188"/>
      <c r="F45" s="188"/>
      <c r="G45" s="95"/>
      <c r="H45" s="95"/>
      <c r="I45" s="94"/>
      <c r="J45" s="94"/>
      <c r="K45" s="94"/>
      <c r="L45" s="94"/>
      <c r="M45" s="95"/>
      <c r="N45" s="95"/>
      <c r="O45" s="9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188"/>
      <c r="AW45" s="188"/>
      <c r="AX45" s="188"/>
      <c r="AY45" s="188"/>
      <c r="AZ45" s="188"/>
      <c r="BA45" s="91">
        <f t="shared" si="0"/>
        <v>0</v>
      </c>
      <c r="BB45" s="84"/>
      <c r="BC45" s="91">
        <f>BA45-ปริมาณงาน!BO42</f>
        <v>0</v>
      </c>
      <c r="BD45" s="84"/>
    </row>
    <row r="46" spans="1:56" ht="21.95" hidden="1" customHeight="1" x14ac:dyDescent="0.35">
      <c r="A46" s="92">
        <v>34</v>
      </c>
      <c r="B46" s="92"/>
      <c r="C46" s="93"/>
      <c r="D46" s="93"/>
      <c r="E46" s="188"/>
      <c r="F46" s="188"/>
      <c r="G46" s="95"/>
      <c r="H46" s="95"/>
      <c r="I46" s="94"/>
      <c r="J46" s="94"/>
      <c r="K46" s="94"/>
      <c r="L46" s="94"/>
      <c r="M46" s="95"/>
      <c r="N46" s="95"/>
      <c r="O46" s="95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188"/>
      <c r="AW46" s="188"/>
      <c r="AX46" s="188"/>
      <c r="AY46" s="188"/>
      <c r="AZ46" s="188"/>
      <c r="BA46" s="91">
        <f t="shared" si="0"/>
        <v>0</v>
      </c>
      <c r="BB46" s="84"/>
      <c r="BC46" s="91">
        <f>BA46-ปริมาณงาน!BO43</f>
        <v>0</v>
      </c>
      <c r="BD46" s="84"/>
    </row>
    <row r="47" spans="1:56" ht="21.95" hidden="1" customHeight="1" x14ac:dyDescent="0.35">
      <c r="A47" s="92">
        <v>35</v>
      </c>
      <c r="B47" s="92"/>
      <c r="C47" s="93"/>
      <c r="D47" s="93"/>
      <c r="E47" s="188"/>
      <c r="F47" s="188"/>
      <c r="G47" s="95"/>
      <c r="H47" s="95"/>
      <c r="I47" s="94"/>
      <c r="J47" s="94"/>
      <c r="K47" s="94"/>
      <c r="L47" s="94"/>
      <c r="M47" s="95"/>
      <c r="N47" s="95"/>
      <c r="O47" s="95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188"/>
      <c r="AW47" s="188"/>
      <c r="AX47" s="188"/>
      <c r="AY47" s="188"/>
      <c r="AZ47" s="188"/>
      <c r="BA47" s="91">
        <f t="shared" si="0"/>
        <v>0</v>
      </c>
      <c r="BB47" s="84"/>
      <c r="BC47" s="91">
        <f>BA47-ปริมาณงาน!BO44</f>
        <v>0</v>
      </c>
      <c r="BD47" s="84"/>
    </row>
    <row r="48" spans="1:56" ht="21.95" hidden="1" customHeight="1" x14ac:dyDescent="0.35">
      <c r="A48" s="92">
        <v>36</v>
      </c>
      <c r="B48" s="92"/>
      <c r="C48" s="93"/>
      <c r="D48" s="93"/>
      <c r="E48" s="188"/>
      <c r="F48" s="188"/>
      <c r="G48" s="95"/>
      <c r="H48" s="95"/>
      <c r="I48" s="94"/>
      <c r="J48" s="94"/>
      <c r="K48" s="94"/>
      <c r="L48" s="94"/>
      <c r="M48" s="95"/>
      <c r="N48" s="95"/>
      <c r="O48" s="95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188"/>
      <c r="AW48" s="188"/>
      <c r="AX48" s="188"/>
      <c r="AY48" s="188"/>
      <c r="AZ48" s="188"/>
      <c r="BA48" s="91">
        <f t="shared" si="0"/>
        <v>0</v>
      </c>
      <c r="BB48" s="84"/>
      <c r="BC48" s="91">
        <f>BA48-ปริมาณงาน!BO45</f>
        <v>0</v>
      </c>
      <c r="BD48" s="84"/>
    </row>
    <row r="49" spans="1:56" ht="21.95" hidden="1" customHeight="1" x14ac:dyDescent="0.35">
      <c r="A49" s="92">
        <v>37</v>
      </c>
      <c r="B49" s="92"/>
      <c r="C49" s="93"/>
      <c r="D49" s="93"/>
      <c r="E49" s="188"/>
      <c r="F49" s="188"/>
      <c r="G49" s="95"/>
      <c r="H49" s="95"/>
      <c r="I49" s="94"/>
      <c r="J49" s="94"/>
      <c r="K49" s="94"/>
      <c r="L49" s="94"/>
      <c r="M49" s="95"/>
      <c r="N49" s="95"/>
      <c r="O49" s="95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188"/>
      <c r="AW49" s="188"/>
      <c r="AX49" s="188"/>
      <c r="AY49" s="188"/>
      <c r="AZ49" s="188"/>
      <c r="BA49" s="91">
        <f t="shared" si="0"/>
        <v>0</v>
      </c>
      <c r="BB49" s="84"/>
      <c r="BC49" s="91">
        <f>BA49-ปริมาณงาน!BO46</f>
        <v>0</v>
      </c>
      <c r="BD49" s="84"/>
    </row>
    <row r="50" spans="1:56" ht="21.95" hidden="1" customHeight="1" x14ac:dyDescent="0.35">
      <c r="A50" s="92">
        <v>38</v>
      </c>
      <c r="B50" s="92"/>
      <c r="C50" s="93"/>
      <c r="D50" s="93"/>
      <c r="E50" s="188"/>
      <c r="F50" s="188"/>
      <c r="G50" s="95"/>
      <c r="H50" s="95"/>
      <c r="I50" s="94"/>
      <c r="J50" s="94"/>
      <c r="K50" s="94"/>
      <c r="L50" s="94"/>
      <c r="M50" s="95"/>
      <c r="N50" s="95"/>
      <c r="O50" s="95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188"/>
      <c r="AW50" s="188"/>
      <c r="AX50" s="188"/>
      <c r="AY50" s="188"/>
      <c r="AZ50" s="188"/>
      <c r="BA50" s="91">
        <f t="shared" si="0"/>
        <v>0</v>
      </c>
      <c r="BB50" s="84"/>
      <c r="BC50" s="91">
        <f>BA50-ปริมาณงาน!BO47</f>
        <v>0</v>
      </c>
      <c r="BD50" s="84"/>
    </row>
    <row r="51" spans="1:56" ht="21.95" hidden="1" customHeight="1" x14ac:dyDescent="0.35">
      <c r="A51" s="92">
        <v>39</v>
      </c>
      <c r="B51" s="92"/>
      <c r="C51" s="93"/>
      <c r="D51" s="93"/>
      <c r="E51" s="188"/>
      <c r="F51" s="188"/>
      <c r="G51" s="95"/>
      <c r="H51" s="95"/>
      <c r="I51" s="94"/>
      <c r="J51" s="94"/>
      <c r="K51" s="94"/>
      <c r="L51" s="94"/>
      <c r="M51" s="95"/>
      <c r="N51" s="95"/>
      <c r="O51" s="95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188"/>
      <c r="AW51" s="188"/>
      <c r="AX51" s="188"/>
      <c r="AY51" s="188"/>
      <c r="AZ51" s="188"/>
      <c r="BA51" s="91">
        <f t="shared" si="0"/>
        <v>0</v>
      </c>
      <c r="BB51" s="84"/>
      <c r="BC51" s="91">
        <f>BA51-ปริมาณงาน!BO48</f>
        <v>0</v>
      </c>
      <c r="BD51" s="84"/>
    </row>
    <row r="52" spans="1:56" ht="21.95" hidden="1" customHeight="1" x14ac:dyDescent="0.35">
      <c r="A52" s="92">
        <v>40</v>
      </c>
      <c r="B52" s="92"/>
      <c r="C52" s="93"/>
      <c r="D52" s="93"/>
      <c r="E52" s="188"/>
      <c r="F52" s="188"/>
      <c r="G52" s="95"/>
      <c r="H52" s="95"/>
      <c r="I52" s="94"/>
      <c r="J52" s="94"/>
      <c r="K52" s="94"/>
      <c r="L52" s="94"/>
      <c r="M52" s="95"/>
      <c r="N52" s="95"/>
      <c r="O52" s="95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188"/>
      <c r="AW52" s="188"/>
      <c r="AX52" s="188"/>
      <c r="AY52" s="188"/>
      <c r="AZ52" s="188"/>
      <c r="BA52" s="91">
        <f t="shared" si="0"/>
        <v>0</v>
      </c>
      <c r="BB52" s="84"/>
      <c r="BC52" s="91">
        <f>BA52-ปริมาณงาน!BO49</f>
        <v>0</v>
      </c>
      <c r="BD52" s="84"/>
    </row>
    <row r="53" spans="1:56" ht="21.95" hidden="1" customHeight="1" x14ac:dyDescent="0.35">
      <c r="A53" s="92">
        <v>41</v>
      </c>
      <c r="B53" s="92"/>
      <c r="C53" s="93"/>
      <c r="D53" s="93"/>
      <c r="E53" s="188"/>
      <c r="F53" s="188"/>
      <c r="G53" s="95"/>
      <c r="H53" s="95"/>
      <c r="I53" s="94"/>
      <c r="J53" s="94"/>
      <c r="K53" s="94"/>
      <c r="L53" s="94"/>
      <c r="M53" s="95"/>
      <c r="N53" s="95"/>
      <c r="O53" s="95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188"/>
      <c r="AW53" s="188"/>
      <c r="AX53" s="188"/>
      <c r="AY53" s="188"/>
      <c r="AZ53" s="188"/>
      <c r="BA53" s="91">
        <f t="shared" si="0"/>
        <v>0</v>
      </c>
      <c r="BB53" s="84"/>
      <c r="BC53" s="91">
        <f>BA53-ปริมาณงาน!BO50</f>
        <v>0</v>
      </c>
      <c r="BD53" s="84"/>
    </row>
    <row r="54" spans="1:56" ht="21.95" hidden="1" customHeight="1" x14ac:dyDescent="0.35">
      <c r="A54" s="92">
        <v>42</v>
      </c>
      <c r="B54" s="92"/>
      <c r="C54" s="93"/>
      <c r="D54" s="93"/>
      <c r="E54" s="188"/>
      <c r="F54" s="188"/>
      <c r="G54" s="95"/>
      <c r="H54" s="95"/>
      <c r="I54" s="94"/>
      <c r="J54" s="94"/>
      <c r="K54" s="94"/>
      <c r="L54" s="94"/>
      <c r="M54" s="95"/>
      <c r="N54" s="95"/>
      <c r="O54" s="95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188"/>
      <c r="AW54" s="188"/>
      <c r="AX54" s="188"/>
      <c r="AY54" s="188"/>
      <c r="AZ54" s="188"/>
      <c r="BA54" s="91">
        <f t="shared" si="0"/>
        <v>0</v>
      </c>
      <c r="BB54" s="84"/>
      <c r="BC54" s="91">
        <f>BA54-ปริมาณงาน!BO51</f>
        <v>0</v>
      </c>
      <c r="BD54" s="84"/>
    </row>
    <row r="55" spans="1:56" ht="21.95" hidden="1" customHeight="1" x14ac:dyDescent="0.35">
      <c r="A55" s="92">
        <v>43</v>
      </c>
      <c r="B55" s="92"/>
      <c r="C55" s="93"/>
      <c r="D55" s="93"/>
      <c r="E55" s="188"/>
      <c r="F55" s="188"/>
      <c r="G55" s="95"/>
      <c r="H55" s="95"/>
      <c r="I55" s="94"/>
      <c r="J55" s="94"/>
      <c r="K55" s="94"/>
      <c r="L55" s="94"/>
      <c r="M55" s="95"/>
      <c r="N55" s="95"/>
      <c r="O55" s="95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188"/>
      <c r="AW55" s="188"/>
      <c r="AX55" s="188"/>
      <c r="AY55" s="188"/>
      <c r="AZ55" s="188"/>
      <c r="BA55" s="91">
        <f t="shared" si="0"/>
        <v>0</v>
      </c>
      <c r="BB55" s="84"/>
      <c r="BC55" s="91">
        <f>BA55-ปริมาณงาน!BO52</f>
        <v>0</v>
      </c>
      <c r="BD55" s="84"/>
    </row>
    <row r="56" spans="1:56" ht="21.95" hidden="1" customHeight="1" x14ac:dyDescent="0.35">
      <c r="A56" s="92">
        <v>44</v>
      </c>
      <c r="B56" s="92"/>
      <c r="C56" s="93"/>
      <c r="D56" s="93"/>
      <c r="E56" s="188"/>
      <c r="F56" s="188"/>
      <c r="G56" s="95"/>
      <c r="H56" s="95"/>
      <c r="I56" s="94"/>
      <c r="J56" s="94"/>
      <c r="K56" s="94"/>
      <c r="L56" s="94"/>
      <c r="M56" s="95"/>
      <c r="N56" s="95"/>
      <c r="O56" s="95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188"/>
      <c r="AW56" s="188"/>
      <c r="AX56" s="188"/>
      <c r="AY56" s="188"/>
      <c r="AZ56" s="188"/>
      <c r="BA56" s="91">
        <f t="shared" si="0"/>
        <v>0</v>
      </c>
      <c r="BB56" s="84"/>
      <c r="BC56" s="91">
        <f>BA56-ปริมาณงาน!BO53</f>
        <v>0</v>
      </c>
      <c r="BD56" s="84"/>
    </row>
    <row r="57" spans="1:56" ht="21.95" hidden="1" customHeight="1" x14ac:dyDescent="0.35">
      <c r="A57" s="92">
        <v>45</v>
      </c>
      <c r="B57" s="92"/>
      <c r="C57" s="93"/>
      <c r="D57" s="93"/>
      <c r="E57" s="188"/>
      <c r="F57" s="188"/>
      <c r="G57" s="95"/>
      <c r="H57" s="95"/>
      <c r="I57" s="94"/>
      <c r="J57" s="94"/>
      <c r="K57" s="94"/>
      <c r="L57" s="94"/>
      <c r="M57" s="95"/>
      <c r="N57" s="95"/>
      <c r="O57" s="95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188"/>
      <c r="AW57" s="188"/>
      <c r="AX57" s="188"/>
      <c r="AY57" s="188"/>
      <c r="AZ57" s="188"/>
      <c r="BA57" s="91">
        <f t="shared" si="0"/>
        <v>0</v>
      </c>
      <c r="BB57" s="84"/>
      <c r="BC57" s="91">
        <f>BA57-ปริมาณงาน!BO54</f>
        <v>0</v>
      </c>
      <c r="BD57" s="84"/>
    </row>
    <row r="58" spans="1:56" ht="21.95" hidden="1" customHeight="1" x14ac:dyDescent="0.35">
      <c r="A58" s="92">
        <v>46</v>
      </c>
      <c r="B58" s="92"/>
      <c r="C58" s="93"/>
      <c r="D58" s="93"/>
      <c r="E58" s="188"/>
      <c r="F58" s="188"/>
      <c r="G58" s="95"/>
      <c r="H58" s="95"/>
      <c r="I58" s="94"/>
      <c r="J58" s="94"/>
      <c r="K58" s="94"/>
      <c r="L58" s="94"/>
      <c r="M58" s="95"/>
      <c r="N58" s="95"/>
      <c r="O58" s="95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188"/>
      <c r="AW58" s="188"/>
      <c r="AX58" s="188"/>
      <c r="AY58" s="188"/>
      <c r="AZ58" s="188"/>
      <c r="BA58" s="91">
        <f t="shared" si="0"/>
        <v>0</v>
      </c>
      <c r="BB58" s="84"/>
      <c r="BC58" s="91">
        <f>BA58-ปริมาณงาน!BO55</f>
        <v>0</v>
      </c>
      <c r="BD58" s="84"/>
    </row>
    <row r="59" spans="1:56" ht="21.95" hidden="1" customHeight="1" x14ac:dyDescent="0.35">
      <c r="A59" s="92">
        <v>47</v>
      </c>
      <c r="B59" s="92"/>
      <c r="C59" s="93"/>
      <c r="D59" s="93"/>
      <c r="E59" s="188"/>
      <c r="F59" s="188"/>
      <c r="G59" s="95"/>
      <c r="H59" s="95"/>
      <c r="I59" s="94"/>
      <c r="J59" s="94"/>
      <c r="K59" s="94"/>
      <c r="L59" s="94"/>
      <c r="M59" s="95"/>
      <c r="N59" s="95"/>
      <c r="O59" s="95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188"/>
      <c r="AW59" s="188"/>
      <c r="AX59" s="188"/>
      <c r="AY59" s="188"/>
      <c r="AZ59" s="188"/>
      <c r="BA59" s="91">
        <f t="shared" si="0"/>
        <v>0</v>
      </c>
      <c r="BB59" s="84"/>
      <c r="BC59" s="91">
        <f>BA59-ปริมาณงาน!BO56</f>
        <v>0</v>
      </c>
      <c r="BD59" s="84"/>
    </row>
    <row r="60" spans="1:56" ht="21.95" hidden="1" customHeight="1" x14ac:dyDescent="0.35">
      <c r="A60" s="92">
        <v>48</v>
      </c>
      <c r="B60" s="92"/>
      <c r="C60" s="93"/>
      <c r="D60" s="93"/>
      <c r="E60" s="188"/>
      <c r="F60" s="188"/>
      <c r="G60" s="95"/>
      <c r="H60" s="95"/>
      <c r="I60" s="94"/>
      <c r="J60" s="94"/>
      <c r="K60" s="94"/>
      <c r="L60" s="94"/>
      <c r="M60" s="95"/>
      <c r="N60" s="95"/>
      <c r="O60" s="95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188"/>
      <c r="AW60" s="188"/>
      <c r="AX60" s="188"/>
      <c r="AY60" s="188"/>
      <c r="AZ60" s="188"/>
      <c r="BA60" s="91">
        <f t="shared" si="0"/>
        <v>0</v>
      </c>
      <c r="BB60" s="84"/>
      <c r="BC60" s="91">
        <f>BA60-ปริมาณงาน!BO57</f>
        <v>0</v>
      </c>
      <c r="BD60" s="84"/>
    </row>
    <row r="61" spans="1:56" ht="21.95" hidden="1" customHeight="1" x14ac:dyDescent="0.35">
      <c r="A61" s="92">
        <v>49</v>
      </c>
      <c r="B61" s="92"/>
      <c r="C61" s="93"/>
      <c r="D61" s="93"/>
      <c r="E61" s="188"/>
      <c r="F61" s="188"/>
      <c r="G61" s="95"/>
      <c r="H61" s="95"/>
      <c r="I61" s="94"/>
      <c r="J61" s="94"/>
      <c r="K61" s="94"/>
      <c r="L61" s="94"/>
      <c r="M61" s="95"/>
      <c r="N61" s="95"/>
      <c r="O61" s="95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188"/>
      <c r="AW61" s="188"/>
      <c r="AX61" s="188"/>
      <c r="AY61" s="188"/>
      <c r="AZ61" s="188"/>
      <c r="BA61" s="91">
        <f t="shared" si="0"/>
        <v>0</v>
      </c>
      <c r="BB61" s="84"/>
      <c r="BC61" s="91">
        <f>BA61-ปริมาณงาน!BO58</f>
        <v>0</v>
      </c>
      <c r="BD61" s="84"/>
    </row>
    <row r="62" spans="1:56" ht="21.95" hidden="1" customHeight="1" x14ac:dyDescent="0.35">
      <c r="A62" s="92">
        <v>50</v>
      </c>
      <c r="B62" s="92"/>
      <c r="C62" s="93"/>
      <c r="D62" s="93"/>
      <c r="E62" s="188"/>
      <c r="F62" s="188"/>
      <c r="G62" s="95"/>
      <c r="H62" s="95"/>
      <c r="I62" s="94"/>
      <c r="J62" s="94"/>
      <c r="K62" s="94"/>
      <c r="L62" s="94"/>
      <c r="M62" s="95"/>
      <c r="N62" s="95"/>
      <c r="O62" s="95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188"/>
      <c r="AW62" s="188"/>
      <c r="AX62" s="188"/>
      <c r="AY62" s="188"/>
      <c r="AZ62" s="188"/>
      <c r="BA62" s="91">
        <f t="shared" si="0"/>
        <v>0</v>
      </c>
      <c r="BB62" s="84"/>
      <c r="BC62" s="91">
        <f>BA62-ปริมาณงาน!BO59</f>
        <v>0</v>
      </c>
      <c r="BD62" s="84"/>
    </row>
    <row r="63" spans="1:56" ht="21.95" hidden="1" customHeight="1" x14ac:dyDescent="0.35">
      <c r="A63" s="92">
        <v>51</v>
      </c>
      <c r="B63" s="92"/>
      <c r="C63" s="93"/>
      <c r="D63" s="93"/>
      <c r="E63" s="188"/>
      <c r="F63" s="188"/>
      <c r="G63" s="95"/>
      <c r="H63" s="95"/>
      <c r="I63" s="94"/>
      <c r="J63" s="94"/>
      <c r="K63" s="94"/>
      <c r="L63" s="94"/>
      <c r="M63" s="95"/>
      <c r="N63" s="95"/>
      <c r="O63" s="95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188"/>
      <c r="AW63" s="188"/>
      <c r="AX63" s="188"/>
      <c r="AY63" s="188"/>
      <c r="AZ63" s="188"/>
      <c r="BA63" s="91">
        <f t="shared" si="0"/>
        <v>0</v>
      </c>
      <c r="BB63" s="84"/>
      <c r="BC63" s="91">
        <f>BA63-ปริมาณงาน!BO60</f>
        <v>0</v>
      </c>
      <c r="BD63" s="84"/>
    </row>
    <row r="64" spans="1:56" ht="21.95" hidden="1" customHeight="1" x14ac:dyDescent="0.35">
      <c r="A64" s="92">
        <v>52</v>
      </c>
      <c r="B64" s="92"/>
      <c r="C64" s="93"/>
      <c r="D64" s="93"/>
      <c r="E64" s="188"/>
      <c r="F64" s="188"/>
      <c r="G64" s="95"/>
      <c r="H64" s="95"/>
      <c r="I64" s="94"/>
      <c r="J64" s="94"/>
      <c r="K64" s="94"/>
      <c r="L64" s="94"/>
      <c r="M64" s="95"/>
      <c r="N64" s="95"/>
      <c r="O64" s="95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188"/>
      <c r="AW64" s="188"/>
      <c r="AX64" s="188"/>
      <c r="AY64" s="188"/>
      <c r="AZ64" s="188"/>
      <c r="BA64" s="91">
        <f t="shared" si="0"/>
        <v>0</v>
      </c>
      <c r="BB64" s="84"/>
      <c r="BC64" s="91">
        <f>BA64-ปริมาณงาน!BO61</f>
        <v>0</v>
      </c>
      <c r="BD64" s="84"/>
    </row>
    <row r="65" spans="1:56" ht="21.95" hidden="1" customHeight="1" x14ac:dyDescent="0.35">
      <c r="A65" s="92">
        <v>53</v>
      </c>
      <c r="B65" s="92"/>
      <c r="C65" s="93"/>
      <c r="D65" s="93"/>
      <c r="E65" s="188"/>
      <c r="F65" s="188"/>
      <c r="G65" s="95"/>
      <c r="H65" s="95"/>
      <c r="I65" s="94"/>
      <c r="J65" s="94"/>
      <c r="K65" s="94"/>
      <c r="L65" s="94"/>
      <c r="M65" s="95"/>
      <c r="N65" s="95"/>
      <c r="O65" s="95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188"/>
      <c r="AW65" s="188"/>
      <c r="AX65" s="188"/>
      <c r="AY65" s="188"/>
      <c r="AZ65" s="188"/>
      <c r="BA65" s="91">
        <f t="shared" si="0"/>
        <v>0</v>
      </c>
      <c r="BB65" s="84"/>
      <c r="BC65" s="91">
        <f>BA65-ปริมาณงาน!BO62</f>
        <v>0</v>
      </c>
      <c r="BD65" s="84"/>
    </row>
    <row r="66" spans="1:56" ht="21.95" hidden="1" customHeight="1" x14ac:dyDescent="0.35">
      <c r="A66" s="92">
        <v>54</v>
      </c>
      <c r="B66" s="92"/>
      <c r="C66" s="93"/>
      <c r="D66" s="93"/>
      <c r="E66" s="188"/>
      <c r="F66" s="188"/>
      <c r="G66" s="95"/>
      <c r="H66" s="95"/>
      <c r="I66" s="94"/>
      <c r="J66" s="94"/>
      <c r="K66" s="94"/>
      <c r="L66" s="94"/>
      <c r="M66" s="95"/>
      <c r="N66" s="95"/>
      <c r="O66" s="95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188"/>
      <c r="AW66" s="188"/>
      <c r="AX66" s="188"/>
      <c r="AY66" s="188"/>
      <c r="AZ66" s="188"/>
      <c r="BA66" s="91">
        <f t="shared" si="0"/>
        <v>0</v>
      </c>
      <c r="BB66" s="84"/>
      <c r="BC66" s="91">
        <f>BA66-ปริมาณงาน!BO63</f>
        <v>0</v>
      </c>
      <c r="BD66" s="84"/>
    </row>
    <row r="67" spans="1:56" ht="21.95" hidden="1" customHeight="1" x14ac:dyDescent="0.35">
      <c r="A67" s="92">
        <v>55</v>
      </c>
      <c r="B67" s="92"/>
      <c r="C67" s="93"/>
      <c r="D67" s="93"/>
      <c r="E67" s="188"/>
      <c r="F67" s="188"/>
      <c r="G67" s="95"/>
      <c r="H67" s="95"/>
      <c r="I67" s="94"/>
      <c r="J67" s="94"/>
      <c r="K67" s="94"/>
      <c r="L67" s="94"/>
      <c r="M67" s="95"/>
      <c r="N67" s="95"/>
      <c r="O67" s="95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188"/>
      <c r="AW67" s="188"/>
      <c r="AX67" s="188"/>
      <c r="AY67" s="188"/>
      <c r="AZ67" s="188"/>
      <c r="BA67" s="91">
        <f t="shared" si="0"/>
        <v>0</v>
      </c>
      <c r="BB67" s="84"/>
      <c r="BC67" s="91">
        <f>BA67-ปริมาณงาน!BO64</f>
        <v>0</v>
      </c>
      <c r="BD67" s="84"/>
    </row>
    <row r="68" spans="1:56" ht="21.95" hidden="1" customHeight="1" x14ac:dyDescent="0.35">
      <c r="A68" s="92">
        <v>56</v>
      </c>
      <c r="B68" s="92"/>
      <c r="C68" s="93"/>
      <c r="D68" s="93"/>
      <c r="E68" s="188"/>
      <c r="F68" s="188"/>
      <c r="G68" s="95"/>
      <c r="H68" s="95"/>
      <c r="I68" s="94"/>
      <c r="J68" s="94"/>
      <c r="K68" s="94"/>
      <c r="L68" s="94"/>
      <c r="M68" s="95"/>
      <c r="N68" s="95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188"/>
      <c r="AW68" s="188"/>
      <c r="AX68" s="188"/>
      <c r="AY68" s="188"/>
      <c r="AZ68" s="188"/>
      <c r="BA68" s="91">
        <f t="shared" si="0"/>
        <v>0</v>
      </c>
      <c r="BB68" s="84"/>
      <c r="BC68" s="91">
        <f>BA68-ปริมาณงาน!BO65</f>
        <v>0</v>
      </c>
      <c r="BD68" s="84"/>
    </row>
    <row r="69" spans="1:56" ht="21.95" hidden="1" customHeight="1" x14ac:dyDescent="0.35">
      <c r="A69" s="92">
        <v>57</v>
      </c>
      <c r="B69" s="92"/>
      <c r="C69" s="93"/>
      <c r="D69" s="93"/>
      <c r="E69" s="188"/>
      <c r="F69" s="188"/>
      <c r="G69" s="95"/>
      <c r="H69" s="95"/>
      <c r="I69" s="94"/>
      <c r="J69" s="94"/>
      <c r="K69" s="94"/>
      <c r="L69" s="94"/>
      <c r="M69" s="95"/>
      <c r="N69" s="95"/>
      <c r="O69" s="95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188"/>
      <c r="AW69" s="188"/>
      <c r="AX69" s="188"/>
      <c r="AY69" s="188"/>
      <c r="AZ69" s="188"/>
      <c r="BA69" s="91">
        <f t="shared" si="0"/>
        <v>0</v>
      </c>
      <c r="BB69" s="84"/>
      <c r="BC69" s="91">
        <f>BA69-ปริมาณงาน!BO66</f>
        <v>0</v>
      </c>
      <c r="BD69" s="84"/>
    </row>
    <row r="70" spans="1:56" ht="21.95" hidden="1" customHeight="1" x14ac:dyDescent="0.35">
      <c r="A70" s="92">
        <v>58</v>
      </c>
      <c r="B70" s="92"/>
      <c r="C70" s="93"/>
      <c r="D70" s="93"/>
      <c r="E70" s="188"/>
      <c r="F70" s="188"/>
      <c r="G70" s="95"/>
      <c r="H70" s="95"/>
      <c r="I70" s="94"/>
      <c r="J70" s="94"/>
      <c r="K70" s="94"/>
      <c r="L70" s="94"/>
      <c r="M70" s="95"/>
      <c r="N70" s="95"/>
      <c r="O70" s="95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188"/>
      <c r="AW70" s="188"/>
      <c r="AX70" s="188"/>
      <c r="AY70" s="188"/>
      <c r="AZ70" s="188"/>
      <c r="BA70" s="91">
        <f t="shared" si="0"/>
        <v>0</v>
      </c>
      <c r="BB70" s="84"/>
      <c r="BC70" s="91">
        <f>BA70-ปริมาณงาน!BO67</f>
        <v>0</v>
      </c>
      <c r="BD70" s="84"/>
    </row>
    <row r="71" spans="1:56" ht="21.95" hidden="1" customHeight="1" x14ac:dyDescent="0.35">
      <c r="A71" s="92">
        <v>59</v>
      </c>
      <c r="B71" s="92"/>
      <c r="C71" s="93"/>
      <c r="D71" s="93"/>
      <c r="E71" s="188"/>
      <c r="F71" s="188"/>
      <c r="G71" s="95"/>
      <c r="H71" s="95"/>
      <c r="I71" s="94"/>
      <c r="J71" s="94"/>
      <c r="K71" s="94"/>
      <c r="L71" s="94"/>
      <c r="M71" s="95"/>
      <c r="N71" s="95"/>
      <c r="O71" s="95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188"/>
      <c r="AW71" s="188"/>
      <c r="AX71" s="188"/>
      <c r="AY71" s="188"/>
      <c r="AZ71" s="188"/>
      <c r="BA71" s="91">
        <f t="shared" si="0"/>
        <v>0</v>
      </c>
      <c r="BB71" s="84"/>
      <c r="BC71" s="91">
        <f>BA71-ปริมาณงาน!BO68</f>
        <v>0</v>
      </c>
      <c r="BD71" s="84"/>
    </row>
    <row r="72" spans="1:56" ht="21.95" hidden="1" customHeight="1" x14ac:dyDescent="0.35">
      <c r="A72" s="92">
        <v>60</v>
      </c>
      <c r="B72" s="92"/>
      <c r="C72" s="93"/>
      <c r="D72" s="93"/>
      <c r="E72" s="188"/>
      <c r="F72" s="188"/>
      <c r="G72" s="95"/>
      <c r="H72" s="95"/>
      <c r="I72" s="94"/>
      <c r="J72" s="94"/>
      <c r="K72" s="94"/>
      <c r="L72" s="94"/>
      <c r="M72" s="95"/>
      <c r="N72" s="95"/>
      <c r="O72" s="95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188"/>
      <c r="AW72" s="188"/>
      <c r="AX72" s="188"/>
      <c r="AY72" s="188"/>
      <c r="AZ72" s="188"/>
      <c r="BA72" s="91">
        <f t="shared" si="0"/>
        <v>0</v>
      </c>
      <c r="BB72" s="84"/>
      <c r="BC72" s="91">
        <f>BA72-ปริมาณงาน!BO69</f>
        <v>0</v>
      </c>
      <c r="BD72" s="84"/>
    </row>
    <row r="73" spans="1:56" ht="21.95" hidden="1" customHeight="1" x14ac:dyDescent="0.35">
      <c r="A73" s="92">
        <v>61</v>
      </c>
      <c r="B73" s="92"/>
      <c r="C73" s="93"/>
      <c r="D73" s="93"/>
      <c r="E73" s="188"/>
      <c r="F73" s="188"/>
      <c r="G73" s="95"/>
      <c r="H73" s="95"/>
      <c r="I73" s="94"/>
      <c r="J73" s="94"/>
      <c r="K73" s="94"/>
      <c r="L73" s="94"/>
      <c r="M73" s="95"/>
      <c r="N73" s="95"/>
      <c r="O73" s="95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188"/>
      <c r="AW73" s="188"/>
      <c r="AX73" s="188"/>
      <c r="AY73" s="188"/>
      <c r="AZ73" s="188"/>
      <c r="BA73" s="91">
        <f t="shared" si="0"/>
        <v>0</v>
      </c>
      <c r="BB73" s="84"/>
      <c r="BC73" s="91">
        <f>BA73-ปริมาณงาน!BO70</f>
        <v>0</v>
      </c>
      <c r="BD73" s="84"/>
    </row>
    <row r="74" spans="1:56" ht="21.95" hidden="1" customHeight="1" x14ac:dyDescent="0.35">
      <c r="A74" s="92">
        <v>62</v>
      </c>
      <c r="B74" s="92"/>
      <c r="C74" s="93"/>
      <c r="D74" s="93"/>
      <c r="E74" s="188"/>
      <c r="F74" s="188"/>
      <c r="G74" s="95"/>
      <c r="H74" s="95"/>
      <c r="I74" s="94"/>
      <c r="J74" s="94"/>
      <c r="K74" s="94"/>
      <c r="L74" s="94"/>
      <c r="M74" s="95"/>
      <c r="N74" s="95"/>
      <c r="O74" s="95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188"/>
      <c r="AW74" s="188"/>
      <c r="AX74" s="188"/>
      <c r="AY74" s="188"/>
      <c r="AZ74" s="188"/>
      <c r="BA74" s="91">
        <f t="shared" si="0"/>
        <v>0</v>
      </c>
      <c r="BB74" s="84"/>
      <c r="BC74" s="91">
        <f>BA74-ปริมาณงาน!BO71</f>
        <v>0</v>
      </c>
      <c r="BD74" s="84"/>
    </row>
    <row r="75" spans="1:56" ht="21.95" hidden="1" customHeight="1" x14ac:dyDescent="0.35">
      <c r="A75" s="92">
        <v>63</v>
      </c>
      <c r="B75" s="92"/>
      <c r="C75" s="93"/>
      <c r="D75" s="93"/>
      <c r="E75" s="188"/>
      <c r="F75" s="188"/>
      <c r="G75" s="95"/>
      <c r="H75" s="95"/>
      <c r="I75" s="94"/>
      <c r="J75" s="94"/>
      <c r="K75" s="94"/>
      <c r="L75" s="94"/>
      <c r="M75" s="95"/>
      <c r="N75" s="95"/>
      <c r="O75" s="95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188"/>
      <c r="AW75" s="188"/>
      <c r="AX75" s="188"/>
      <c r="AY75" s="188"/>
      <c r="AZ75" s="188"/>
      <c r="BA75" s="91">
        <f t="shared" si="0"/>
        <v>0</v>
      </c>
      <c r="BB75" s="84"/>
      <c r="BC75" s="91">
        <f>BA75-ปริมาณงาน!BO72</f>
        <v>0</v>
      </c>
      <c r="BD75" s="84"/>
    </row>
    <row r="76" spans="1:56" ht="21.95" hidden="1" customHeight="1" x14ac:dyDescent="0.35">
      <c r="A76" s="92">
        <v>64</v>
      </c>
      <c r="B76" s="92"/>
      <c r="C76" s="93"/>
      <c r="D76" s="93"/>
      <c r="E76" s="188"/>
      <c r="F76" s="188"/>
      <c r="G76" s="95"/>
      <c r="H76" s="95"/>
      <c r="I76" s="94"/>
      <c r="J76" s="94"/>
      <c r="K76" s="94"/>
      <c r="L76" s="94"/>
      <c r="M76" s="95"/>
      <c r="N76" s="95"/>
      <c r="O76" s="95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188"/>
      <c r="AW76" s="188"/>
      <c r="AX76" s="188"/>
      <c r="AY76" s="188"/>
      <c r="AZ76" s="188"/>
      <c r="BA76" s="91">
        <f t="shared" si="0"/>
        <v>0</v>
      </c>
      <c r="BB76" s="84"/>
      <c r="BC76" s="91">
        <f>BA76-ปริมาณงาน!BO73</f>
        <v>0</v>
      </c>
      <c r="BD76" s="84"/>
    </row>
    <row r="77" spans="1:56" ht="21.95" hidden="1" customHeight="1" x14ac:dyDescent="0.35">
      <c r="A77" s="92">
        <v>65</v>
      </c>
      <c r="B77" s="92"/>
      <c r="C77" s="93"/>
      <c r="D77" s="93"/>
      <c r="E77" s="188"/>
      <c r="F77" s="188"/>
      <c r="G77" s="95"/>
      <c r="H77" s="95"/>
      <c r="I77" s="94"/>
      <c r="J77" s="94"/>
      <c r="K77" s="94"/>
      <c r="L77" s="94"/>
      <c r="M77" s="95"/>
      <c r="N77" s="95"/>
      <c r="O77" s="95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188"/>
      <c r="AW77" s="188"/>
      <c r="AX77" s="188"/>
      <c r="AY77" s="188"/>
      <c r="AZ77" s="188"/>
      <c r="BA77" s="91">
        <f t="shared" si="0"/>
        <v>0</v>
      </c>
      <c r="BB77" s="84"/>
      <c r="BC77" s="91">
        <f>BA77-ปริมาณงาน!BO74</f>
        <v>0</v>
      </c>
      <c r="BD77" s="84"/>
    </row>
    <row r="78" spans="1:56" ht="21.95" hidden="1" customHeight="1" x14ac:dyDescent="0.35">
      <c r="A78" s="92">
        <v>66</v>
      </c>
      <c r="B78" s="92"/>
      <c r="C78" s="93"/>
      <c r="D78" s="93"/>
      <c r="E78" s="188"/>
      <c r="F78" s="188"/>
      <c r="G78" s="95"/>
      <c r="H78" s="95"/>
      <c r="I78" s="94"/>
      <c r="J78" s="94"/>
      <c r="K78" s="94"/>
      <c r="L78" s="94"/>
      <c r="M78" s="95"/>
      <c r="N78" s="95"/>
      <c r="O78" s="95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188"/>
      <c r="AW78" s="188"/>
      <c r="AX78" s="188"/>
      <c r="AY78" s="188"/>
      <c r="AZ78" s="188"/>
      <c r="BA78" s="91">
        <f t="shared" ref="BA78:BA132" si="1">SUM(G78:AZ78)</f>
        <v>0</v>
      </c>
      <c r="BB78" s="84"/>
      <c r="BC78" s="91">
        <f>BA78-ปริมาณงาน!BO75</f>
        <v>0</v>
      </c>
      <c r="BD78" s="84"/>
    </row>
    <row r="79" spans="1:56" ht="21.95" hidden="1" customHeight="1" x14ac:dyDescent="0.35">
      <c r="A79" s="92">
        <v>67</v>
      </c>
      <c r="B79" s="92"/>
      <c r="C79" s="93"/>
      <c r="D79" s="93"/>
      <c r="E79" s="188"/>
      <c r="F79" s="188"/>
      <c r="G79" s="95"/>
      <c r="H79" s="95"/>
      <c r="I79" s="94"/>
      <c r="J79" s="94"/>
      <c r="K79" s="94"/>
      <c r="L79" s="94"/>
      <c r="M79" s="95"/>
      <c r="N79" s="95"/>
      <c r="O79" s="95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188"/>
      <c r="AW79" s="188"/>
      <c r="AX79" s="188"/>
      <c r="AY79" s="188"/>
      <c r="AZ79" s="188"/>
      <c r="BA79" s="91">
        <f t="shared" si="1"/>
        <v>0</v>
      </c>
      <c r="BB79" s="84"/>
      <c r="BC79" s="91">
        <f>BA79-ปริมาณงาน!BO76</f>
        <v>0</v>
      </c>
      <c r="BD79" s="84"/>
    </row>
    <row r="80" spans="1:56" ht="21.95" hidden="1" customHeight="1" x14ac:dyDescent="0.35">
      <c r="A80" s="92">
        <v>68</v>
      </c>
      <c r="B80" s="92"/>
      <c r="C80" s="93"/>
      <c r="D80" s="93"/>
      <c r="E80" s="188"/>
      <c r="F80" s="188"/>
      <c r="G80" s="95"/>
      <c r="H80" s="95"/>
      <c r="I80" s="94"/>
      <c r="J80" s="94"/>
      <c r="K80" s="94"/>
      <c r="L80" s="94"/>
      <c r="M80" s="95"/>
      <c r="N80" s="95"/>
      <c r="O80" s="95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188"/>
      <c r="AW80" s="188"/>
      <c r="AX80" s="188"/>
      <c r="AY80" s="188"/>
      <c r="AZ80" s="188"/>
      <c r="BA80" s="91">
        <f t="shared" si="1"/>
        <v>0</v>
      </c>
      <c r="BB80" s="84"/>
      <c r="BC80" s="91">
        <f>BA80-ปริมาณงาน!BO77</f>
        <v>0</v>
      </c>
      <c r="BD80" s="84"/>
    </row>
    <row r="81" spans="1:56" ht="21.95" hidden="1" customHeight="1" x14ac:dyDescent="0.35">
      <c r="A81" s="92">
        <v>69</v>
      </c>
      <c r="B81" s="92"/>
      <c r="C81" s="93"/>
      <c r="D81" s="93"/>
      <c r="E81" s="188"/>
      <c r="F81" s="188"/>
      <c r="G81" s="95"/>
      <c r="H81" s="95"/>
      <c r="I81" s="94"/>
      <c r="J81" s="94"/>
      <c r="K81" s="94"/>
      <c r="L81" s="94"/>
      <c r="M81" s="95"/>
      <c r="N81" s="95"/>
      <c r="O81" s="95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188"/>
      <c r="AW81" s="188"/>
      <c r="AX81" s="188"/>
      <c r="AY81" s="188"/>
      <c r="AZ81" s="188"/>
      <c r="BA81" s="91">
        <f t="shared" si="1"/>
        <v>0</v>
      </c>
      <c r="BB81" s="84"/>
      <c r="BC81" s="91">
        <f>BA81-ปริมาณงาน!BO78</f>
        <v>0</v>
      </c>
      <c r="BD81" s="84"/>
    </row>
    <row r="82" spans="1:56" ht="21.95" hidden="1" customHeight="1" x14ac:dyDescent="0.35">
      <c r="A82" s="92">
        <v>70</v>
      </c>
      <c r="B82" s="92"/>
      <c r="C82" s="93"/>
      <c r="D82" s="93"/>
      <c r="E82" s="188"/>
      <c r="F82" s="188"/>
      <c r="G82" s="95"/>
      <c r="H82" s="95"/>
      <c r="I82" s="94"/>
      <c r="J82" s="94"/>
      <c r="K82" s="94"/>
      <c r="L82" s="94"/>
      <c r="M82" s="95"/>
      <c r="N82" s="95"/>
      <c r="O82" s="95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188"/>
      <c r="AW82" s="188"/>
      <c r="AX82" s="188"/>
      <c r="AY82" s="188"/>
      <c r="AZ82" s="188"/>
      <c r="BA82" s="91">
        <f t="shared" si="1"/>
        <v>0</v>
      </c>
      <c r="BB82" s="84"/>
      <c r="BC82" s="91">
        <f>BA82-ปริมาณงาน!BO79</f>
        <v>0</v>
      </c>
      <c r="BD82" s="84"/>
    </row>
    <row r="83" spans="1:56" ht="21.95" hidden="1" customHeight="1" x14ac:dyDescent="0.35">
      <c r="A83" s="92">
        <v>71</v>
      </c>
      <c r="B83" s="92"/>
      <c r="C83" s="93"/>
      <c r="D83" s="93"/>
      <c r="E83" s="188"/>
      <c r="F83" s="188"/>
      <c r="G83" s="95"/>
      <c r="H83" s="95"/>
      <c r="I83" s="94"/>
      <c r="J83" s="94"/>
      <c r="K83" s="94"/>
      <c r="L83" s="94"/>
      <c r="M83" s="95"/>
      <c r="N83" s="95"/>
      <c r="O83" s="95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188"/>
      <c r="AW83" s="188"/>
      <c r="AX83" s="188"/>
      <c r="AY83" s="188"/>
      <c r="AZ83" s="188"/>
      <c r="BA83" s="91">
        <f t="shared" si="1"/>
        <v>0</v>
      </c>
      <c r="BB83" s="84"/>
      <c r="BC83" s="91">
        <f>BA83-ปริมาณงาน!BO80</f>
        <v>0</v>
      </c>
      <c r="BD83" s="84"/>
    </row>
    <row r="84" spans="1:56" ht="21.95" hidden="1" customHeight="1" x14ac:dyDescent="0.35">
      <c r="A84" s="92">
        <v>72</v>
      </c>
      <c r="B84" s="92"/>
      <c r="C84" s="93"/>
      <c r="D84" s="93"/>
      <c r="E84" s="188"/>
      <c r="F84" s="188"/>
      <c r="G84" s="95"/>
      <c r="H84" s="95"/>
      <c r="I84" s="94"/>
      <c r="J84" s="94"/>
      <c r="K84" s="94"/>
      <c r="L84" s="94"/>
      <c r="M84" s="95"/>
      <c r="N84" s="95"/>
      <c r="O84" s="95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188"/>
      <c r="AW84" s="188"/>
      <c r="AX84" s="188"/>
      <c r="AY84" s="188"/>
      <c r="AZ84" s="188"/>
      <c r="BA84" s="91">
        <f t="shared" si="1"/>
        <v>0</v>
      </c>
      <c r="BB84" s="84"/>
      <c r="BC84" s="91">
        <f>BA84-ปริมาณงาน!BO81</f>
        <v>0</v>
      </c>
      <c r="BD84" s="84"/>
    </row>
    <row r="85" spans="1:56" ht="21.95" hidden="1" customHeight="1" x14ac:dyDescent="0.35">
      <c r="A85" s="92">
        <v>73</v>
      </c>
      <c r="B85" s="92"/>
      <c r="C85" s="93"/>
      <c r="D85" s="93"/>
      <c r="E85" s="188"/>
      <c r="F85" s="188"/>
      <c r="G85" s="95"/>
      <c r="H85" s="95"/>
      <c r="I85" s="94"/>
      <c r="J85" s="94"/>
      <c r="K85" s="94"/>
      <c r="L85" s="94"/>
      <c r="M85" s="95"/>
      <c r="N85" s="95"/>
      <c r="O85" s="95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188"/>
      <c r="AW85" s="188"/>
      <c r="AX85" s="188"/>
      <c r="AY85" s="188"/>
      <c r="AZ85" s="188"/>
      <c r="BA85" s="91">
        <f t="shared" si="1"/>
        <v>0</v>
      </c>
      <c r="BB85" s="84"/>
      <c r="BC85" s="91">
        <f>BA85-ปริมาณงาน!BO82</f>
        <v>0</v>
      </c>
      <c r="BD85" s="84"/>
    </row>
    <row r="86" spans="1:56" ht="21.95" hidden="1" customHeight="1" x14ac:dyDescent="0.35">
      <c r="A86" s="92">
        <v>74</v>
      </c>
      <c r="B86" s="92"/>
      <c r="C86" s="93"/>
      <c r="D86" s="93"/>
      <c r="E86" s="188"/>
      <c r="F86" s="188"/>
      <c r="G86" s="95"/>
      <c r="H86" s="95"/>
      <c r="I86" s="94"/>
      <c r="J86" s="94"/>
      <c r="K86" s="94"/>
      <c r="L86" s="94"/>
      <c r="M86" s="95"/>
      <c r="N86" s="95"/>
      <c r="O86" s="95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188"/>
      <c r="AW86" s="188"/>
      <c r="AX86" s="188"/>
      <c r="AY86" s="188"/>
      <c r="AZ86" s="188"/>
      <c r="BA86" s="91">
        <f t="shared" si="1"/>
        <v>0</v>
      </c>
      <c r="BB86" s="84"/>
      <c r="BC86" s="91">
        <f>BA86-ปริมาณงาน!BO83</f>
        <v>0</v>
      </c>
      <c r="BD86" s="84"/>
    </row>
    <row r="87" spans="1:56" ht="21.95" hidden="1" customHeight="1" x14ac:dyDescent="0.35">
      <c r="A87" s="92">
        <v>75</v>
      </c>
      <c r="B87" s="92"/>
      <c r="C87" s="93"/>
      <c r="D87" s="93"/>
      <c r="E87" s="188"/>
      <c r="F87" s="188"/>
      <c r="G87" s="95"/>
      <c r="H87" s="95"/>
      <c r="I87" s="94"/>
      <c r="J87" s="94"/>
      <c r="K87" s="94"/>
      <c r="L87" s="94"/>
      <c r="M87" s="95"/>
      <c r="N87" s="95"/>
      <c r="O87" s="95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188"/>
      <c r="AW87" s="188"/>
      <c r="AX87" s="188"/>
      <c r="AY87" s="188"/>
      <c r="AZ87" s="188"/>
      <c r="BA87" s="91">
        <f t="shared" si="1"/>
        <v>0</v>
      </c>
      <c r="BB87" s="84"/>
      <c r="BC87" s="91">
        <f>BA87-ปริมาณงาน!BO84</f>
        <v>0</v>
      </c>
      <c r="BD87" s="84"/>
    </row>
    <row r="88" spans="1:56" ht="21.95" hidden="1" customHeight="1" x14ac:dyDescent="0.35">
      <c r="A88" s="92">
        <v>76</v>
      </c>
      <c r="B88" s="92"/>
      <c r="C88" s="93"/>
      <c r="D88" s="93"/>
      <c r="E88" s="188"/>
      <c r="F88" s="188"/>
      <c r="G88" s="95"/>
      <c r="H88" s="95"/>
      <c r="I88" s="94"/>
      <c r="J88" s="94"/>
      <c r="K88" s="94"/>
      <c r="L88" s="94"/>
      <c r="M88" s="95"/>
      <c r="N88" s="95"/>
      <c r="O88" s="95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188"/>
      <c r="AW88" s="188"/>
      <c r="AX88" s="188"/>
      <c r="AY88" s="188"/>
      <c r="AZ88" s="188"/>
      <c r="BA88" s="91">
        <f t="shared" si="1"/>
        <v>0</v>
      </c>
      <c r="BB88" s="84"/>
      <c r="BC88" s="91">
        <f>BA88-ปริมาณงาน!BO85</f>
        <v>0</v>
      </c>
      <c r="BD88" s="84"/>
    </row>
    <row r="89" spans="1:56" ht="21.95" hidden="1" customHeight="1" x14ac:dyDescent="0.35">
      <c r="A89" s="92">
        <v>77</v>
      </c>
      <c r="B89" s="92"/>
      <c r="C89" s="93"/>
      <c r="D89" s="93"/>
      <c r="E89" s="188"/>
      <c r="F89" s="188"/>
      <c r="G89" s="95"/>
      <c r="H89" s="95"/>
      <c r="I89" s="94"/>
      <c r="J89" s="94"/>
      <c r="K89" s="94"/>
      <c r="L89" s="94"/>
      <c r="M89" s="95"/>
      <c r="N89" s="95"/>
      <c r="O89" s="95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188"/>
      <c r="AW89" s="188"/>
      <c r="AX89" s="188"/>
      <c r="AY89" s="188"/>
      <c r="AZ89" s="188"/>
      <c r="BA89" s="91">
        <f t="shared" si="1"/>
        <v>0</v>
      </c>
      <c r="BB89" s="84"/>
      <c r="BC89" s="91">
        <f>BA89-ปริมาณงาน!BO86</f>
        <v>0</v>
      </c>
      <c r="BD89" s="84"/>
    </row>
    <row r="90" spans="1:56" ht="21.95" hidden="1" customHeight="1" x14ac:dyDescent="0.35">
      <c r="A90" s="92">
        <v>78</v>
      </c>
      <c r="B90" s="92"/>
      <c r="C90" s="93"/>
      <c r="D90" s="93"/>
      <c r="E90" s="188"/>
      <c r="F90" s="188"/>
      <c r="G90" s="95"/>
      <c r="H90" s="95"/>
      <c r="I90" s="94"/>
      <c r="J90" s="94"/>
      <c r="K90" s="94"/>
      <c r="L90" s="94"/>
      <c r="M90" s="95"/>
      <c r="N90" s="95"/>
      <c r="O90" s="95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188"/>
      <c r="AW90" s="188"/>
      <c r="AX90" s="188"/>
      <c r="AY90" s="188"/>
      <c r="AZ90" s="188"/>
      <c r="BA90" s="91">
        <f t="shared" si="1"/>
        <v>0</v>
      </c>
      <c r="BB90" s="84"/>
      <c r="BC90" s="91">
        <f>BA90-ปริมาณงาน!BO87</f>
        <v>0</v>
      </c>
      <c r="BD90" s="84"/>
    </row>
    <row r="91" spans="1:56" ht="21.95" hidden="1" customHeight="1" x14ac:dyDescent="0.35">
      <c r="A91" s="92">
        <v>79</v>
      </c>
      <c r="B91" s="92"/>
      <c r="C91" s="93"/>
      <c r="D91" s="93"/>
      <c r="E91" s="188"/>
      <c r="F91" s="188"/>
      <c r="G91" s="95"/>
      <c r="H91" s="95"/>
      <c r="I91" s="94"/>
      <c r="J91" s="94"/>
      <c r="K91" s="94"/>
      <c r="L91" s="94"/>
      <c r="M91" s="95"/>
      <c r="N91" s="95"/>
      <c r="O91" s="95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188"/>
      <c r="AW91" s="188"/>
      <c r="AX91" s="188"/>
      <c r="AY91" s="188"/>
      <c r="AZ91" s="188"/>
      <c r="BA91" s="91">
        <f t="shared" si="1"/>
        <v>0</v>
      </c>
      <c r="BB91" s="84"/>
      <c r="BC91" s="91">
        <f>BA91-ปริมาณงาน!BO88</f>
        <v>0</v>
      </c>
      <c r="BD91" s="84"/>
    </row>
    <row r="92" spans="1:56" ht="21.95" hidden="1" customHeight="1" x14ac:dyDescent="0.35">
      <c r="A92" s="92">
        <v>80</v>
      </c>
      <c r="B92" s="92"/>
      <c r="C92" s="93"/>
      <c r="D92" s="93"/>
      <c r="E92" s="188"/>
      <c r="F92" s="188"/>
      <c r="G92" s="95"/>
      <c r="H92" s="95"/>
      <c r="I92" s="94"/>
      <c r="J92" s="94"/>
      <c r="K92" s="94"/>
      <c r="L92" s="94"/>
      <c r="M92" s="95"/>
      <c r="N92" s="95"/>
      <c r="O92" s="95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188"/>
      <c r="AW92" s="188"/>
      <c r="AX92" s="188"/>
      <c r="AY92" s="188"/>
      <c r="AZ92" s="188"/>
      <c r="BA92" s="91">
        <f t="shared" si="1"/>
        <v>0</v>
      </c>
      <c r="BB92" s="84"/>
      <c r="BC92" s="91">
        <f>BA92-ปริมาณงาน!BO89</f>
        <v>0</v>
      </c>
      <c r="BD92" s="84"/>
    </row>
    <row r="93" spans="1:56" ht="21.95" hidden="1" customHeight="1" x14ac:dyDescent="0.35">
      <c r="A93" s="92">
        <v>81</v>
      </c>
      <c r="B93" s="92"/>
      <c r="C93" s="93"/>
      <c r="D93" s="93"/>
      <c r="E93" s="188"/>
      <c r="F93" s="188"/>
      <c r="G93" s="95"/>
      <c r="H93" s="95"/>
      <c r="I93" s="94"/>
      <c r="J93" s="94"/>
      <c r="K93" s="94"/>
      <c r="L93" s="94"/>
      <c r="M93" s="95"/>
      <c r="N93" s="95"/>
      <c r="O93" s="95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188"/>
      <c r="AW93" s="188"/>
      <c r="AX93" s="188"/>
      <c r="AY93" s="188"/>
      <c r="AZ93" s="188"/>
      <c r="BA93" s="91">
        <f t="shared" si="1"/>
        <v>0</v>
      </c>
      <c r="BB93" s="84"/>
      <c r="BC93" s="91">
        <f>BA93-ปริมาณงาน!BO90</f>
        <v>0</v>
      </c>
      <c r="BD93" s="84"/>
    </row>
    <row r="94" spans="1:56" ht="21.95" hidden="1" customHeight="1" x14ac:dyDescent="0.35">
      <c r="A94" s="92">
        <v>82</v>
      </c>
      <c r="B94" s="92"/>
      <c r="C94" s="93"/>
      <c r="D94" s="93"/>
      <c r="E94" s="188"/>
      <c r="F94" s="188"/>
      <c r="G94" s="95"/>
      <c r="H94" s="95"/>
      <c r="I94" s="94"/>
      <c r="J94" s="94"/>
      <c r="K94" s="94"/>
      <c r="L94" s="94"/>
      <c r="M94" s="95"/>
      <c r="N94" s="95"/>
      <c r="O94" s="95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188"/>
      <c r="AW94" s="188"/>
      <c r="AX94" s="188"/>
      <c r="AY94" s="188"/>
      <c r="AZ94" s="188"/>
      <c r="BA94" s="91">
        <f t="shared" si="1"/>
        <v>0</v>
      </c>
      <c r="BB94" s="84"/>
      <c r="BC94" s="91">
        <f>BA94-ปริมาณงาน!BO91</f>
        <v>0</v>
      </c>
      <c r="BD94" s="84"/>
    </row>
    <row r="95" spans="1:56" ht="21.95" hidden="1" customHeight="1" x14ac:dyDescent="0.35">
      <c r="A95" s="92">
        <v>83</v>
      </c>
      <c r="B95" s="92"/>
      <c r="C95" s="93"/>
      <c r="D95" s="93"/>
      <c r="E95" s="188"/>
      <c r="F95" s="188"/>
      <c r="G95" s="95"/>
      <c r="H95" s="95"/>
      <c r="I95" s="94"/>
      <c r="J95" s="94"/>
      <c r="K95" s="94"/>
      <c r="L95" s="94"/>
      <c r="M95" s="95"/>
      <c r="N95" s="95"/>
      <c r="O95" s="95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188"/>
      <c r="AW95" s="188"/>
      <c r="AX95" s="188"/>
      <c r="AY95" s="188"/>
      <c r="AZ95" s="188"/>
      <c r="BA95" s="91">
        <f t="shared" si="1"/>
        <v>0</v>
      </c>
      <c r="BB95" s="84"/>
      <c r="BC95" s="91">
        <f>BA95-ปริมาณงาน!BO92</f>
        <v>0</v>
      </c>
      <c r="BD95" s="84"/>
    </row>
    <row r="96" spans="1:56" ht="21.95" hidden="1" customHeight="1" x14ac:dyDescent="0.35">
      <c r="A96" s="92">
        <v>84</v>
      </c>
      <c r="B96" s="92"/>
      <c r="C96" s="93"/>
      <c r="D96" s="93"/>
      <c r="E96" s="188"/>
      <c r="F96" s="188"/>
      <c r="G96" s="95"/>
      <c r="H96" s="95"/>
      <c r="I96" s="94"/>
      <c r="J96" s="94"/>
      <c r="K96" s="94"/>
      <c r="L96" s="94"/>
      <c r="M96" s="95"/>
      <c r="N96" s="95"/>
      <c r="O96" s="95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188"/>
      <c r="AW96" s="188"/>
      <c r="AX96" s="188"/>
      <c r="AY96" s="188"/>
      <c r="AZ96" s="188"/>
      <c r="BA96" s="91">
        <f t="shared" si="1"/>
        <v>0</v>
      </c>
      <c r="BB96" s="84"/>
      <c r="BC96" s="91">
        <f>BA96-ปริมาณงาน!BO93</f>
        <v>0</v>
      </c>
      <c r="BD96" s="84"/>
    </row>
    <row r="97" spans="1:56" ht="21.95" hidden="1" customHeight="1" x14ac:dyDescent="0.35">
      <c r="A97" s="92">
        <v>85</v>
      </c>
      <c r="B97" s="92"/>
      <c r="C97" s="93"/>
      <c r="D97" s="93"/>
      <c r="E97" s="188"/>
      <c r="F97" s="188"/>
      <c r="G97" s="95"/>
      <c r="H97" s="95"/>
      <c r="I97" s="94"/>
      <c r="J97" s="94"/>
      <c r="K97" s="94"/>
      <c r="L97" s="94"/>
      <c r="M97" s="95"/>
      <c r="N97" s="95"/>
      <c r="O97" s="95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188"/>
      <c r="AW97" s="188"/>
      <c r="AX97" s="188"/>
      <c r="AY97" s="188"/>
      <c r="AZ97" s="188"/>
      <c r="BA97" s="91">
        <f t="shared" si="1"/>
        <v>0</v>
      </c>
      <c r="BB97" s="84"/>
      <c r="BC97" s="91">
        <f>BA97-ปริมาณงาน!BO94</f>
        <v>0</v>
      </c>
      <c r="BD97" s="84"/>
    </row>
    <row r="98" spans="1:56" ht="21.95" hidden="1" customHeight="1" x14ac:dyDescent="0.35">
      <c r="A98" s="92">
        <v>86</v>
      </c>
      <c r="B98" s="92"/>
      <c r="C98" s="93"/>
      <c r="D98" s="93"/>
      <c r="E98" s="188"/>
      <c r="F98" s="188"/>
      <c r="G98" s="95"/>
      <c r="H98" s="95"/>
      <c r="I98" s="94"/>
      <c r="J98" s="94"/>
      <c r="K98" s="94"/>
      <c r="L98" s="94"/>
      <c r="M98" s="95"/>
      <c r="N98" s="95"/>
      <c r="O98" s="95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188"/>
      <c r="AW98" s="188"/>
      <c r="AX98" s="188"/>
      <c r="AY98" s="188"/>
      <c r="AZ98" s="188"/>
      <c r="BA98" s="91">
        <f t="shared" si="1"/>
        <v>0</v>
      </c>
      <c r="BB98" s="84"/>
      <c r="BC98" s="91">
        <f>BA98-ปริมาณงาน!BO95</f>
        <v>0</v>
      </c>
      <c r="BD98" s="84"/>
    </row>
    <row r="99" spans="1:56" ht="21.95" hidden="1" customHeight="1" x14ac:dyDescent="0.35">
      <c r="A99" s="92">
        <v>87</v>
      </c>
      <c r="B99" s="92"/>
      <c r="C99" s="93"/>
      <c r="D99" s="93"/>
      <c r="E99" s="188"/>
      <c r="F99" s="188"/>
      <c r="G99" s="95"/>
      <c r="H99" s="95"/>
      <c r="I99" s="94"/>
      <c r="J99" s="94"/>
      <c r="K99" s="94"/>
      <c r="L99" s="94"/>
      <c r="M99" s="95"/>
      <c r="N99" s="95"/>
      <c r="O99" s="95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188"/>
      <c r="AW99" s="188"/>
      <c r="AX99" s="188"/>
      <c r="AY99" s="188"/>
      <c r="AZ99" s="188"/>
      <c r="BA99" s="91">
        <f t="shared" si="1"/>
        <v>0</v>
      </c>
      <c r="BB99" s="84"/>
      <c r="BC99" s="91">
        <f>BA99-ปริมาณงาน!BO96</f>
        <v>0</v>
      </c>
      <c r="BD99" s="84"/>
    </row>
    <row r="100" spans="1:56" ht="21.95" hidden="1" customHeight="1" x14ac:dyDescent="0.35">
      <c r="A100" s="92">
        <v>88</v>
      </c>
      <c r="B100" s="92"/>
      <c r="C100" s="93"/>
      <c r="D100" s="93"/>
      <c r="E100" s="188"/>
      <c r="F100" s="188"/>
      <c r="G100" s="95"/>
      <c r="H100" s="95"/>
      <c r="I100" s="94"/>
      <c r="J100" s="94"/>
      <c r="K100" s="94"/>
      <c r="L100" s="94"/>
      <c r="M100" s="95"/>
      <c r="N100" s="95"/>
      <c r="O100" s="95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188"/>
      <c r="AW100" s="188"/>
      <c r="AX100" s="188"/>
      <c r="AY100" s="188"/>
      <c r="AZ100" s="188"/>
      <c r="BA100" s="91">
        <f t="shared" si="1"/>
        <v>0</v>
      </c>
      <c r="BB100" s="84"/>
      <c r="BC100" s="91">
        <f>BA100-ปริมาณงาน!BO97</f>
        <v>0</v>
      </c>
      <c r="BD100" s="84"/>
    </row>
    <row r="101" spans="1:56" ht="21.95" hidden="1" customHeight="1" x14ac:dyDescent="0.35">
      <c r="A101" s="92">
        <v>89</v>
      </c>
      <c r="B101" s="92"/>
      <c r="C101" s="93"/>
      <c r="D101" s="93"/>
      <c r="E101" s="188"/>
      <c r="F101" s="188"/>
      <c r="G101" s="95"/>
      <c r="H101" s="95"/>
      <c r="I101" s="94"/>
      <c r="J101" s="94"/>
      <c r="K101" s="94"/>
      <c r="L101" s="94"/>
      <c r="M101" s="95"/>
      <c r="N101" s="95"/>
      <c r="O101" s="95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188"/>
      <c r="AW101" s="188"/>
      <c r="AX101" s="188"/>
      <c r="AY101" s="188"/>
      <c r="AZ101" s="188"/>
      <c r="BA101" s="91">
        <f t="shared" si="1"/>
        <v>0</v>
      </c>
      <c r="BB101" s="84"/>
      <c r="BC101" s="91">
        <f>BA101-ปริมาณงาน!BO98</f>
        <v>0</v>
      </c>
      <c r="BD101" s="84"/>
    </row>
    <row r="102" spans="1:56" ht="21.95" hidden="1" customHeight="1" x14ac:dyDescent="0.35">
      <c r="A102" s="92">
        <v>90</v>
      </c>
      <c r="B102" s="92"/>
      <c r="C102" s="93"/>
      <c r="D102" s="93"/>
      <c r="E102" s="188"/>
      <c r="F102" s="188"/>
      <c r="G102" s="95"/>
      <c r="H102" s="95"/>
      <c r="I102" s="94"/>
      <c r="J102" s="94"/>
      <c r="K102" s="94"/>
      <c r="L102" s="94"/>
      <c r="M102" s="95"/>
      <c r="N102" s="95"/>
      <c r="O102" s="95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188"/>
      <c r="AW102" s="188"/>
      <c r="AX102" s="188"/>
      <c r="AY102" s="188"/>
      <c r="AZ102" s="188"/>
      <c r="BA102" s="91">
        <f t="shared" si="1"/>
        <v>0</v>
      </c>
      <c r="BB102" s="84"/>
      <c r="BC102" s="91">
        <f>BA102-ปริมาณงาน!BO99</f>
        <v>0</v>
      </c>
      <c r="BD102" s="84"/>
    </row>
    <row r="103" spans="1:56" ht="21.95" hidden="1" customHeight="1" x14ac:dyDescent="0.35">
      <c r="A103" s="92">
        <v>91</v>
      </c>
      <c r="B103" s="92"/>
      <c r="C103" s="93"/>
      <c r="D103" s="93"/>
      <c r="E103" s="188"/>
      <c r="F103" s="188"/>
      <c r="G103" s="95"/>
      <c r="H103" s="95"/>
      <c r="I103" s="94"/>
      <c r="J103" s="94"/>
      <c r="K103" s="94"/>
      <c r="L103" s="94"/>
      <c r="M103" s="95"/>
      <c r="N103" s="95"/>
      <c r="O103" s="95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188"/>
      <c r="AW103" s="188"/>
      <c r="AX103" s="188"/>
      <c r="AY103" s="188"/>
      <c r="AZ103" s="188"/>
      <c r="BA103" s="91">
        <f t="shared" si="1"/>
        <v>0</v>
      </c>
      <c r="BB103" s="84"/>
      <c r="BC103" s="91">
        <f>BA103-ปริมาณงาน!BO100</f>
        <v>0</v>
      </c>
      <c r="BD103" s="84"/>
    </row>
    <row r="104" spans="1:56" ht="21.95" hidden="1" customHeight="1" x14ac:dyDescent="0.35">
      <c r="A104" s="92">
        <v>92</v>
      </c>
      <c r="B104" s="92"/>
      <c r="C104" s="93"/>
      <c r="D104" s="93"/>
      <c r="E104" s="188"/>
      <c r="F104" s="188"/>
      <c r="G104" s="95"/>
      <c r="H104" s="95"/>
      <c r="I104" s="94"/>
      <c r="J104" s="94"/>
      <c r="K104" s="94"/>
      <c r="L104" s="94"/>
      <c r="M104" s="95"/>
      <c r="N104" s="95"/>
      <c r="O104" s="95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188"/>
      <c r="AW104" s="188"/>
      <c r="AX104" s="188"/>
      <c r="AY104" s="188"/>
      <c r="AZ104" s="188"/>
      <c r="BA104" s="91">
        <f t="shared" si="1"/>
        <v>0</v>
      </c>
      <c r="BB104" s="84"/>
      <c r="BC104" s="91">
        <f>BA104-ปริมาณงาน!BO101</f>
        <v>0</v>
      </c>
      <c r="BD104" s="84"/>
    </row>
    <row r="105" spans="1:56" ht="21.95" hidden="1" customHeight="1" x14ac:dyDescent="0.35">
      <c r="A105" s="92">
        <v>93</v>
      </c>
      <c r="B105" s="92"/>
      <c r="C105" s="93"/>
      <c r="D105" s="93"/>
      <c r="E105" s="188"/>
      <c r="F105" s="188"/>
      <c r="G105" s="95"/>
      <c r="H105" s="95"/>
      <c r="I105" s="94"/>
      <c r="J105" s="94"/>
      <c r="K105" s="94"/>
      <c r="L105" s="94"/>
      <c r="M105" s="95"/>
      <c r="N105" s="95"/>
      <c r="O105" s="95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188"/>
      <c r="AW105" s="188"/>
      <c r="AX105" s="188"/>
      <c r="AY105" s="188"/>
      <c r="AZ105" s="188"/>
      <c r="BA105" s="91">
        <f t="shared" si="1"/>
        <v>0</v>
      </c>
      <c r="BB105" s="84"/>
      <c r="BC105" s="91">
        <f>BA105-ปริมาณงาน!BO102</f>
        <v>0</v>
      </c>
      <c r="BD105" s="84"/>
    </row>
    <row r="106" spans="1:56" ht="21.95" hidden="1" customHeight="1" x14ac:dyDescent="0.35">
      <c r="A106" s="92">
        <v>94</v>
      </c>
      <c r="B106" s="92"/>
      <c r="C106" s="93"/>
      <c r="D106" s="93"/>
      <c r="E106" s="188"/>
      <c r="F106" s="188"/>
      <c r="G106" s="95"/>
      <c r="H106" s="95"/>
      <c r="I106" s="94"/>
      <c r="J106" s="94"/>
      <c r="K106" s="94"/>
      <c r="L106" s="94"/>
      <c r="M106" s="95"/>
      <c r="N106" s="95"/>
      <c r="O106" s="95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188"/>
      <c r="AW106" s="188"/>
      <c r="AX106" s="188"/>
      <c r="AY106" s="188"/>
      <c r="AZ106" s="188"/>
      <c r="BA106" s="91">
        <f t="shared" si="1"/>
        <v>0</v>
      </c>
      <c r="BB106" s="84"/>
      <c r="BC106" s="91">
        <f>BA106-ปริมาณงาน!BO103</f>
        <v>0</v>
      </c>
      <c r="BD106" s="84"/>
    </row>
    <row r="107" spans="1:56" ht="21.95" hidden="1" customHeight="1" x14ac:dyDescent="0.35">
      <c r="A107" s="92">
        <v>95</v>
      </c>
      <c r="B107" s="92"/>
      <c r="C107" s="93"/>
      <c r="D107" s="93"/>
      <c r="E107" s="188"/>
      <c r="F107" s="188"/>
      <c r="G107" s="95"/>
      <c r="H107" s="95"/>
      <c r="I107" s="94"/>
      <c r="J107" s="94"/>
      <c r="K107" s="94"/>
      <c r="L107" s="94"/>
      <c r="M107" s="95"/>
      <c r="N107" s="95"/>
      <c r="O107" s="95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188"/>
      <c r="AW107" s="188"/>
      <c r="AX107" s="188"/>
      <c r="AY107" s="188"/>
      <c r="AZ107" s="188"/>
      <c r="BA107" s="91">
        <f t="shared" si="1"/>
        <v>0</v>
      </c>
      <c r="BB107" s="84"/>
      <c r="BC107" s="91">
        <f>BA107-ปริมาณงาน!BO104</f>
        <v>0</v>
      </c>
      <c r="BD107" s="84"/>
    </row>
    <row r="108" spans="1:56" ht="21.95" hidden="1" customHeight="1" x14ac:dyDescent="0.35">
      <c r="A108" s="92">
        <v>96</v>
      </c>
      <c r="B108" s="92"/>
      <c r="C108" s="93"/>
      <c r="D108" s="93"/>
      <c r="E108" s="188"/>
      <c r="F108" s="188"/>
      <c r="G108" s="95"/>
      <c r="H108" s="95"/>
      <c r="I108" s="94"/>
      <c r="J108" s="94"/>
      <c r="K108" s="94"/>
      <c r="L108" s="94"/>
      <c r="M108" s="95"/>
      <c r="N108" s="95"/>
      <c r="O108" s="95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188"/>
      <c r="AW108" s="188"/>
      <c r="AX108" s="188"/>
      <c r="AY108" s="188"/>
      <c r="AZ108" s="188"/>
      <c r="BA108" s="91">
        <f t="shared" si="1"/>
        <v>0</v>
      </c>
      <c r="BB108" s="84"/>
      <c r="BC108" s="91">
        <f>BA108-ปริมาณงาน!BO105</f>
        <v>0</v>
      </c>
      <c r="BD108" s="84"/>
    </row>
    <row r="109" spans="1:56" ht="21.95" hidden="1" customHeight="1" x14ac:dyDescent="0.35">
      <c r="A109" s="92">
        <v>97</v>
      </c>
      <c r="B109" s="92"/>
      <c r="C109" s="93"/>
      <c r="D109" s="93"/>
      <c r="E109" s="188"/>
      <c r="F109" s="188"/>
      <c r="G109" s="95"/>
      <c r="H109" s="95"/>
      <c r="I109" s="94"/>
      <c r="J109" s="94"/>
      <c r="K109" s="94"/>
      <c r="L109" s="94"/>
      <c r="M109" s="95"/>
      <c r="N109" s="95"/>
      <c r="O109" s="95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188"/>
      <c r="AW109" s="188"/>
      <c r="AX109" s="188"/>
      <c r="AY109" s="188"/>
      <c r="AZ109" s="188"/>
      <c r="BA109" s="91">
        <f t="shared" si="1"/>
        <v>0</v>
      </c>
      <c r="BB109" s="84"/>
      <c r="BC109" s="91">
        <f>BA109-ปริมาณงาน!BO106</f>
        <v>0</v>
      </c>
      <c r="BD109" s="84"/>
    </row>
    <row r="110" spans="1:56" ht="21.95" hidden="1" customHeight="1" x14ac:dyDescent="0.35">
      <c r="A110" s="92">
        <v>98</v>
      </c>
      <c r="B110" s="92"/>
      <c r="C110" s="93"/>
      <c r="D110" s="93"/>
      <c r="E110" s="188"/>
      <c r="F110" s="188"/>
      <c r="G110" s="95"/>
      <c r="H110" s="95"/>
      <c r="I110" s="94"/>
      <c r="J110" s="94"/>
      <c r="K110" s="94"/>
      <c r="L110" s="94"/>
      <c r="M110" s="95"/>
      <c r="N110" s="95"/>
      <c r="O110" s="95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188"/>
      <c r="AW110" s="188"/>
      <c r="AX110" s="188"/>
      <c r="AY110" s="188"/>
      <c r="AZ110" s="188"/>
      <c r="BA110" s="91">
        <f t="shared" si="1"/>
        <v>0</v>
      </c>
      <c r="BB110" s="84"/>
      <c r="BC110" s="91">
        <f>BA110-ปริมาณงาน!BO107</f>
        <v>0</v>
      </c>
      <c r="BD110" s="84"/>
    </row>
    <row r="111" spans="1:56" ht="21.95" hidden="1" customHeight="1" x14ac:dyDescent="0.35">
      <c r="A111" s="92">
        <v>99</v>
      </c>
      <c r="B111" s="92"/>
      <c r="C111" s="93"/>
      <c r="D111" s="93"/>
      <c r="E111" s="188"/>
      <c r="F111" s="188"/>
      <c r="G111" s="95"/>
      <c r="H111" s="95"/>
      <c r="I111" s="94"/>
      <c r="J111" s="94"/>
      <c r="K111" s="94"/>
      <c r="L111" s="94"/>
      <c r="M111" s="95"/>
      <c r="N111" s="95"/>
      <c r="O111" s="95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188"/>
      <c r="AW111" s="188"/>
      <c r="AX111" s="188"/>
      <c r="AY111" s="188"/>
      <c r="AZ111" s="188"/>
      <c r="BA111" s="91">
        <f t="shared" si="1"/>
        <v>0</v>
      </c>
      <c r="BB111" s="84"/>
      <c r="BC111" s="91">
        <f>BA111-ปริมาณงาน!BO108</f>
        <v>0</v>
      </c>
      <c r="BD111" s="84"/>
    </row>
    <row r="112" spans="1:56" ht="21.95" hidden="1" customHeight="1" x14ac:dyDescent="0.35">
      <c r="A112" s="92">
        <v>100</v>
      </c>
      <c r="B112" s="92"/>
      <c r="C112" s="93"/>
      <c r="D112" s="93"/>
      <c r="E112" s="188"/>
      <c r="F112" s="188"/>
      <c r="G112" s="95"/>
      <c r="H112" s="95"/>
      <c r="I112" s="94"/>
      <c r="J112" s="94"/>
      <c r="K112" s="94"/>
      <c r="L112" s="94"/>
      <c r="M112" s="95"/>
      <c r="N112" s="95"/>
      <c r="O112" s="95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188"/>
      <c r="AW112" s="188"/>
      <c r="AX112" s="188"/>
      <c r="AY112" s="188"/>
      <c r="AZ112" s="188"/>
      <c r="BA112" s="91">
        <f t="shared" si="1"/>
        <v>0</v>
      </c>
      <c r="BB112" s="84"/>
      <c r="BC112" s="91">
        <f>BA112-ปริมาณงาน!BO109</f>
        <v>0</v>
      </c>
      <c r="BD112" s="84"/>
    </row>
    <row r="113" spans="1:56" ht="21.95" hidden="1" customHeight="1" x14ac:dyDescent="0.35">
      <c r="A113" s="92">
        <v>101</v>
      </c>
      <c r="B113" s="92"/>
      <c r="C113" s="93"/>
      <c r="D113" s="93"/>
      <c r="E113" s="188"/>
      <c r="F113" s="188"/>
      <c r="G113" s="95"/>
      <c r="H113" s="95"/>
      <c r="I113" s="94"/>
      <c r="J113" s="94"/>
      <c r="K113" s="94"/>
      <c r="L113" s="94"/>
      <c r="M113" s="95"/>
      <c r="N113" s="95"/>
      <c r="O113" s="95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188"/>
      <c r="AW113" s="188"/>
      <c r="AX113" s="188"/>
      <c r="AY113" s="188"/>
      <c r="AZ113" s="188"/>
      <c r="BA113" s="91">
        <f t="shared" si="1"/>
        <v>0</v>
      </c>
      <c r="BB113" s="84"/>
      <c r="BC113" s="91">
        <f>BA113-ปริมาณงาน!BO110</f>
        <v>0</v>
      </c>
      <c r="BD113" s="84"/>
    </row>
    <row r="114" spans="1:56" ht="21.95" hidden="1" customHeight="1" x14ac:dyDescent="0.35">
      <c r="A114" s="92">
        <v>102</v>
      </c>
      <c r="B114" s="92"/>
      <c r="C114" s="93"/>
      <c r="D114" s="93"/>
      <c r="E114" s="188"/>
      <c r="F114" s="188"/>
      <c r="G114" s="95"/>
      <c r="H114" s="95"/>
      <c r="I114" s="94"/>
      <c r="J114" s="94"/>
      <c r="K114" s="94"/>
      <c r="L114" s="94"/>
      <c r="M114" s="95"/>
      <c r="N114" s="95"/>
      <c r="O114" s="95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188"/>
      <c r="AW114" s="188"/>
      <c r="AX114" s="188"/>
      <c r="AY114" s="188"/>
      <c r="AZ114" s="188"/>
      <c r="BA114" s="91">
        <f t="shared" si="1"/>
        <v>0</v>
      </c>
      <c r="BB114" s="84"/>
      <c r="BC114" s="91">
        <f>BA114-ปริมาณงาน!BO111</f>
        <v>0</v>
      </c>
      <c r="BD114" s="84"/>
    </row>
    <row r="115" spans="1:56" ht="21.95" hidden="1" customHeight="1" x14ac:dyDescent="0.35">
      <c r="A115" s="92">
        <v>103</v>
      </c>
      <c r="B115" s="92"/>
      <c r="C115" s="93"/>
      <c r="D115" s="93"/>
      <c r="E115" s="188"/>
      <c r="F115" s="188"/>
      <c r="G115" s="95"/>
      <c r="H115" s="95"/>
      <c r="I115" s="94"/>
      <c r="J115" s="94"/>
      <c r="K115" s="94"/>
      <c r="L115" s="94"/>
      <c r="M115" s="95"/>
      <c r="N115" s="95"/>
      <c r="O115" s="95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188"/>
      <c r="AW115" s="188"/>
      <c r="AX115" s="188"/>
      <c r="AY115" s="188"/>
      <c r="AZ115" s="188"/>
      <c r="BA115" s="91">
        <f t="shared" si="1"/>
        <v>0</v>
      </c>
      <c r="BB115" s="84"/>
      <c r="BC115" s="91">
        <f>BA115-ปริมาณงาน!BO112</f>
        <v>0</v>
      </c>
      <c r="BD115" s="84"/>
    </row>
    <row r="116" spans="1:56" ht="21.95" hidden="1" customHeight="1" x14ac:dyDescent="0.35">
      <c r="A116" s="92">
        <v>104</v>
      </c>
      <c r="B116" s="92"/>
      <c r="C116" s="93"/>
      <c r="D116" s="93"/>
      <c r="E116" s="188"/>
      <c r="F116" s="188"/>
      <c r="G116" s="95"/>
      <c r="H116" s="95"/>
      <c r="I116" s="94"/>
      <c r="J116" s="94"/>
      <c r="K116" s="94"/>
      <c r="L116" s="94"/>
      <c r="M116" s="95"/>
      <c r="N116" s="95"/>
      <c r="O116" s="95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188"/>
      <c r="AW116" s="188"/>
      <c r="AX116" s="188"/>
      <c r="AY116" s="188"/>
      <c r="AZ116" s="188"/>
      <c r="BA116" s="91">
        <f t="shared" si="1"/>
        <v>0</v>
      </c>
      <c r="BB116" s="84"/>
      <c r="BC116" s="91">
        <f>BA116-ปริมาณงาน!BO113</f>
        <v>0</v>
      </c>
      <c r="BD116" s="84"/>
    </row>
    <row r="117" spans="1:56" ht="21.95" hidden="1" customHeight="1" x14ac:dyDescent="0.35">
      <c r="A117" s="92">
        <v>105</v>
      </c>
      <c r="B117" s="92"/>
      <c r="C117" s="93"/>
      <c r="D117" s="93"/>
      <c r="E117" s="188"/>
      <c r="F117" s="188"/>
      <c r="G117" s="95"/>
      <c r="H117" s="95"/>
      <c r="I117" s="94"/>
      <c r="J117" s="94"/>
      <c r="K117" s="94"/>
      <c r="L117" s="94"/>
      <c r="M117" s="95"/>
      <c r="N117" s="95"/>
      <c r="O117" s="95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188"/>
      <c r="AW117" s="188"/>
      <c r="AX117" s="188"/>
      <c r="AY117" s="188"/>
      <c r="AZ117" s="188"/>
      <c r="BA117" s="91">
        <f t="shared" si="1"/>
        <v>0</v>
      </c>
      <c r="BB117" s="84"/>
      <c r="BC117" s="91">
        <f>BA117-ปริมาณงาน!BO114</f>
        <v>0</v>
      </c>
      <c r="BD117" s="84"/>
    </row>
    <row r="118" spans="1:56" ht="21.95" hidden="1" customHeight="1" x14ac:dyDescent="0.35">
      <c r="A118" s="92">
        <v>106</v>
      </c>
      <c r="B118" s="92"/>
      <c r="C118" s="93"/>
      <c r="D118" s="93"/>
      <c r="E118" s="188"/>
      <c r="F118" s="188"/>
      <c r="G118" s="95"/>
      <c r="H118" s="95"/>
      <c r="I118" s="94"/>
      <c r="J118" s="94"/>
      <c r="K118" s="94"/>
      <c r="L118" s="94"/>
      <c r="M118" s="95"/>
      <c r="N118" s="95"/>
      <c r="O118" s="95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188"/>
      <c r="AW118" s="188"/>
      <c r="AX118" s="188"/>
      <c r="AY118" s="188"/>
      <c r="AZ118" s="188"/>
      <c r="BA118" s="91">
        <f t="shared" si="1"/>
        <v>0</v>
      </c>
      <c r="BB118" s="84"/>
      <c r="BC118" s="91">
        <f>BA118-ปริมาณงาน!BO115</f>
        <v>0</v>
      </c>
      <c r="BD118" s="84"/>
    </row>
    <row r="119" spans="1:56" ht="21.95" hidden="1" customHeight="1" x14ac:dyDescent="0.35">
      <c r="A119" s="92">
        <v>107</v>
      </c>
      <c r="B119" s="92"/>
      <c r="C119" s="93"/>
      <c r="D119" s="93"/>
      <c r="E119" s="188"/>
      <c r="F119" s="188"/>
      <c r="G119" s="95"/>
      <c r="H119" s="95"/>
      <c r="I119" s="94"/>
      <c r="J119" s="94"/>
      <c r="K119" s="94"/>
      <c r="L119" s="94"/>
      <c r="M119" s="95"/>
      <c r="N119" s="95"/>
      <c r="O119" s="95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188"/>
      <c r="AW119" s="188"/>
      <c r="AX119" s="188"/>
      <c r="AY119" s="188"/>
      <c r="AZ119" s="188"/>
      <c r="BA119" s="91">
        <f t="shared" si="1"/>
        <v>0</v>
      </c>
      <c r="BB119" s="84"/>
      <c r="BC119" s="91">
        <f>BA119-ปริมาณงาน!BO116</f>
        <v>0</v>
      </c>
      <c r="BD119" s="84"/>
    </row>
    <row r="120" spans="1:56" ht="21.95" hidden="1" customHeight="1" x14ac:dyDescent="0.35">
      <c r="A120" s="92">
        <v>108</v>
      </c>
      <c r="B120" s="92"/>
      <c r="C120" s="93"/>
      <c r="D120" s="93"/>
      <c r="E120" s="188"/>
      <c r="F120" s="188"/>
      <c r="G120" s="95"/>
      <c r="H120" s="95"/>
      <c r="I120" s="94"/>
      <c r="J120" s="94"/>
      <c r="K120" s="94"/>
      <c r="L120" s="94"/>
      <c r="M120" s="95"/>
      <c r="N120" s="95"/>
      <c r="O120" s="95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188"/>
      <c r="AW120" s="188"/>
      <c r="AX120" s="188"/>
      <c r="AY120" s="188"/>
      <c r="AZ120" s="188"/>
      <c r="BA120" s="91">
        <f t="shared" si="1"/>
        <v>0</v>
      </c>
      <c r="BB120" s="84"/>
      <c r="BC120" s="91">
        <f>BA120-ปริมาณงาน!BO117</f>
        <v>0</v>
      </c>
      <c r="BD120" s="84"/>
    </row>
    <row r="121" spans="1:56" ht="21.95" hidden="1" customHeight="1" x14ac:dyDescent="0.35">
      <c r="A121" s="92">
        <v>109</v>
      </c>
      <c r="B121" s="92"/>
      <c r="C121" s="93"/>
      <c r="D121" s="93"/>
      <c r="E121" s="188"/>
      <c r="F121" s="188"/>
      <c r="G121" s="95"/>
      <c r="H121" s="95"/>
      <c r="I121" s="94"/>
      <c r="J121" s="94"/>
      <c r="K121" s="94"/>
      <c r="L121" s="94"/>
      <c r="M121" s="95"/>
      <c r="N121" s="95"/>
      <c r="O121" s="95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188"/>
      <c r="AW121" s="188"/>
      <c r="AX121" s="188"/>
      <c r="AY121" s="188"/>
      <c r="AZ121" s="188"/>
      <c r="BA121" s="91">
        <f t="shared" si="1"/>
        <v>0</v>
      </c>
      <c r="BB121" s="84"/>
      <c r="BC121" s="91">
        <f>BA121-ปริมาณงาน!BO118</f>
        <v>0</v>
      </c>
      <c r="BD121" s="84"/>
    </row>
    <row r="122" spans="1:56" ht="21.95" hidden="1" customHeight="1" x14ac:dyDescent="0.35">
      <c r="A122" s="92">
        <v>110</v>
      </c>
      <c r="B122" s="92"/>
      <c r="C122" s="93"/>
      <c r="D122" s="93"/>
      <c r="E122" s="188"/>
      <c r="F122" s="188"/>
      <c r="G122" s="95"/>
      <c r="H122" s="95"/>
      <c r="I122" s="94"/>
      <c r="J122" s="94"/>
      <c r="K122" s="94"/>
      <c r="L122" s="94"/>
      <c r="M122" s="95"/>
      <c r="N122" s="95"/>
      <c r="O122" s="95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188"/>
      <c r="AW122" s="188"/>
      <c r="AX122" s="188"/>
      <c r="AY122" s="188"/>
      <c r="AZ122" s="188"/>
      <c r="BA122" s="91">
        <f t="shared" si="1"/>
        <v>0</v>
      </c>
      <c r="BB122" s="84"/>
      <c r="BC122" s="91">
        <f>BA122-ปริมาณงาน!BO119</f>
        <v>0</v>
      </c>
      <c r="BD122" s="84"/>
    </row>
    <row r="123" spans="1:56" ht="21.95" hidden="1" customHeight="1" x14ac:dyDescent="0.35">
      <c r="A123" s="92">
        <v>111</v>
      </c>
      <c r="B123" s="92"/>
      <c r="C123" s="93"/>
      <c r="D123" s="93"/>
      <c r="E123" s="188"/>
      <c r="F123" s="188"/>
      <c r="G123" s="95"/>
      <c r="H123" s="95"/>
      <c r="I123" s="94"/>
      <c r="J123" s="94"/>
      <c r="K123" s="94"/>
      <c r="L123" s="94"/>
      <c r="M123" s="95"/>
      <c r="N123" s="95"/>
      <c r="O123" s="95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188"/>
      <c r="AW123" s="188"/>
      <c r="AX123" s="188"/>
      <c r="AY123" s="188"/>
      <c r="AZ123" s="188"/>
      <c r="BA123" s="91">
        <f t="shared" si="1"/>
        <v>0</v>
      </c>
      <c r="BB123" s="84"/>
      <c r="BC123" s="91">
        <f>BA123-ปริมาณงาน!BO120</f>
        <v>0</v>
      </c>
      <c r="BD123" s="84"/>
    </row>
    <row r="124" spans="1:56" ht="21.95" hidden="1" customHeight="1" x14ac:dyDescent="0.35">
      <c r="A124" s="92">
        <v>112</v>
      </c>
      <c r="B124" s="92"/>
      <c r="C124" s="93"/>
      <c r="D124" s="93"/>
      <c r="E124" s="188"/>
      <c r="F124" s="188"/>
      <c r="G124" s="95"/>
      <c r="H124" s="95"/>
      <c r="I124" s="94"/>
      <c r="J124" s="94"/>
      <c r="K124" s="94"/>
      <c r="L124" s="94"/>
      <c r="M124" s="95"/>
      <c r="N124" s="95"/>
      <c r="O124" s="95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188"/>
      <c r="AW124" s="188"/>
      <c r="AX124" s="188"/>
      <c r="AY124" s="188"/>
      <c r="AZ124" s="188"/>
      <c r="BA124" s="91">
        <f t="shared" si="1"/>
        <v>0</v>
      </c>
      <c r="BB124" s="84"/>
      <c r="BC124" s="91">
        <f>BA124-ปริมาณงาน!BO121</f>
        <v>0</v>
      </c>
      <c r="BD124" s="84"/>
    </row>
    <row r="125" spans="1:56" ht="21.95" hidden="1" customHeight="1" x14ac:dyDescent="0.35">
      <c r="A125" s="92">
        <v>113</v>
      </c>
      <c r="B125" s="92"/>
      <c r="C125" s="93"/>
      <c r="D125" s="93"/>
      <c r="E125" s="188"/>
      <c r="F125" s="188"/>
      <c r="G125" s="95"/>
      <c r="H125" s="95"/>
      <c r="I125" s="94"/>
      <c r="J125" s="94"/>
      <c r="K125" s="94"/>
      <c r="L125" s="94"/>
      <c r="M125" s="95"/>
      <c r="N125" s="95"/>
      <c r="O125" s="95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188"/>
      <c r="AW125" s="188"/>
      <c r="AX125" s="188"/>
      <c r="AY125" s="188"/>
      <c r="AZ125" s="188"/>
      <c r="BA125" s="91">
        <f t="shared" si="1"/>
        <v>0</v>
      </c>
      <c r="BB125" s="84"/>
      <c r="BC125" s="91">
        <f>BA125-ปริมาณงาน!BO122</f>
        <v>0</v>
      </c>
      <c r="BD125" s="84"/>
    </row>
    <row r="126" spans="1:56" ht="21.95" hidden="1" customHeight="1" x14ac:dyDescent="0.35">
      <c r="A126" s="92">
        <v>114</v>
      </c>
      <c r="B126" s="92"/>
      <c r="C126" s="93"/>
      <c r="D126" s="93"/>
      <c r="E126" s="188"/>
      <c r="F126" s="188"/>
      <c r="G126" s="95"/>
      <c r="H126" s="95"/>
      <c r="I126" s="94"/>
      <c r="J126" s="94"/>
      <c r="K126" s="94"/>
      <c r="L126" s="94"/>
      <c r="M126" s="95"/>
      <c r="N126" s="95"/>
      <c r="O126" s="95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188"/>
      <c r="AW126" s="188"/>
      <c r="AX126" s="188"/>
      <c r="AY126" s="188"/>
      <c r="AZ126" s="188"/>
      <c r="BA126" s="91">
        <f t="shared" si="1"/>
        <v>0</v>
      </c>
      <c r="BB126" s="84"/>
      <c r="BC126" s="91">
        <f>BA126-ปริมาณงาน!BO123</f>
        <v>0</v>
      </c>
      <c r="BD126" s="84"/>
    </row>
    <row r="127" spans="1:56" ht="21.95" hidden="1" customHeight="1" x14ac:dyDescent="0.35">
      <c r="A127" s="92">
        <v>115</v>
      </c>
      <c r="B127" s="92"/>
      <c r="C127" s="93"/>
      <c r="D127" s="93"/>
      <c r="E127" s="188"/>
      <c r="F127" s="188"/>
      <c r="G127" s="95"/>
      <c r="H127" s="95"/>
      <c r="I127" s="94"/>
      <c r="J127" s="94"/>
      <c r="K127" s="94"/>
      <c r="L127" s="94"/>
      <c r="M127" s="95"/>
      <c r="N127" s="95"/>
      <c r="O127" s="95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188"/>
      <c r="AW127" s="188"/>
      <c r="AX127" s="188"/>
      <c r="AY127" s="188"/>
      <c r="AZ127" s="188"/>
      <c r="BA127" s="91">
        <f t="shared" si="1"/>
        <v>0</v>
      </c>
      <c r="BB127" s="84"/>
      <c r="BC127" s="91">
        <f>BA127-ปริมาณงาน!BO124</f>
        <v>0</v>
      </c>
      <c r="BD127" s="84"/>
    </row>
    <row r="128" spans="1:56" ht="21.95" hidden="1" customHeight="1" x14ac:dyDescent="0.35">
      <c r="A128" s="92">
        <v>116</v>
      </c>
      <c r="B128" s="92"/>
      <c r="C128" s="93"/>
      <c r="D128" s="93"/>
      <c r="E128" s="188"/>
      <c r="F128" s="188"/>
      <c r="G128" s="95"/>
      <c r="H128" s="95"/>
      <c r="I128" s="94"/>
      <c r="J128" s="94"/>
      <c r="K128" s="94"/>
      <c r="L128" s="94"/>
      <c r="M128" s="95"/>
      <c r="N128" s="95"/>
      <c r="O128" s="95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188"/>
      <c r="AW128" s="188"/>
      <c r="AX128" s="188"/>
      <c r="AY128" s="188"/>
      <c r="AZ128" s="188"/>
      <c r="BA128" s="91">
        <f t="shared" si="1"/>
        <v>0</v>
      </c>
      <c r="BB128" s="84"/>
      <c r="BC128" s="91">
        <f>BA128-ปริมาณงาน!BO125</f>
        <v>0</v>
      </c>
      <c r="BD128" s="84"/>
    </row>
    <row r="129" spans="1:56" ht="21.95" hidden="1" customHeight="1" x14ac:dyDescent="0.35">
      <c r="A129" s="92">
        <v>117</v>
      </c>
      <c r="B129" s="92"/>
      <c r="C129" s="93"/>
      <c r="D129" s="93"/>
      <c r="E129" s="188"/>
      <c r="F129" s="188"/>
      <c r="G129" s="95"/>
      <c r="H129" s="95"/>
      <c r="I129" s="94"/>
      <c r="J129" s="94"/>
      <c r="K129" s="94"/>
      <c r="L129" s="94"/>
      <c r="M129" s="95"/>
      <c r="N129" s="95"/>
      <c r="O129" s="95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188"/>
      <c r="AW129" s="188"/>
      <c r="AX129" s="188"/>
      <c r="AY129" s="188"/>
      <c r="AZ129" s="188"/>
      <c r="BA129" s="91">
        <f t="shared" si="1"/>
        <v>0</v>
      </c>
      <c r="BB129" s="84"/>
      <c r="BC129" s="91">
        <f>BA129-ปริมาณงาน!BO126</f>
        <v>0</v>
      </c>
      <c r="BD129" s="84"/>
    </row>
    <row r="130" spans="1:56" ht="21.95" hidden="1" customHeight="1" x14ac:dyDescent="0.35">
      <c r="A130" s="92">
        <v>118</v>
      </c>
      <c r="B130" s="92"/>
      <c r="C130" s="93"/>
      <c r="D130" s="93"/>
      <c r="E130" s="188"/>
      <c r="F130" s="188"/>
      <c r="G130" s="95"/>
      <c r="H130" s="95"/>
      <c r="I130" s="94"/>
      <c r="J130" s="94"/>
      <c r="K130" s="94"/>
      <c r="L130" s="94"/>
      <c r="M130" s="95"/>
      <c r="N130" s="95"/>
      <c r="O130" s="95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188"/>
      <c r="AW130" s="188"/>
      <c r="AX130" s="188"/>
      <c r="AY130" s="188"/>
      <c r="AZ130" s="188"/>
      <c r="BA130" s="91">
        <f t="shared" si="1"/>
        <v>0</v>
      </c>
      <c r="BB130" s="84"/>
      <c r="BC130" s="91">
        <f>BA130-ปริมาณงาน!BO127</f>
        <v>0</v>
      </c>
      <c r="BD130" s="84"/>
    </row>
    <row r="131" spans="1:56" ht="21.95" customHeight="1" x14ac:dyDescent="0.35">
      <c r="A131" s="92">
        <v>119</v>
      </c>
      <c r="B131" s="92"/>
      <c r="C131" s="93"/>
      <c r="D131" s="93"/>
      <c r="E131" s="188"/>
      <c r="F131" s="188"/>
      <c r="G131" s="95"/>
      <c r="H131" s="95"/>
      <c r="I131" s="94"/>
      <c r="J131" s="94"/>
      <c r="K131" s="94"/>
      <c r="L131" s="94"/>
      <c r="M131" s="95"/>
      <c r="N131" s="95"/>
      <c r="O131" s="95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188"/>
      <c r="AW131" s="188"/>
      <c r="AX131" s="188"/>
      <c r="AY131" s="188"/>
      <c r="AZ131" s="188"/>
      <c r="BA131" s="91">
        <f t="shared" si="1"/>
        <v>0</v>
      </c>
      <c r="BB131" s="84"/>
      <c r="BC131" s="91">
        <f>BA131-ปริมาณงาน!BO128</f>
        <v>0</v>
      </c>
      <c r="BD131" s="84"/>
    </row>
    <row r="132" spans="1:56" ht="21.95" customHeight="1" x14ac:dyDescent="0.35">
      <c r="A132" s="92">
        <v>120</v>
      </c>
      <c r="B132" s="166"/>
      <c r="C132" s="97"/>
      <c r="D132" s="217"/>
      <c r="E132" s="219"/>
      <c r="F132" s="219"/>
      <c r="G132" s="95"/>
      <c r="H132" s="95"/>
      <c r="I132" s="94"/>
      <c r="J132" s="94"/>
      <c r="K132" s="94"/>
      <c r="L132" s="94"/>
      <c r="M132" s="95"/>
      <c r="N132" s="95"/>
      <c r="O132" s="95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188"/>
      <c r="AW132" s="188"/>
      <c r="AX132" s="188"/>
      <c r="AY132" s="188"/>
      <c r="AZ132" s="188"/>
      <c r="BA132" s="91">
        <f t="shared" si="1"/>
        <v>0</v>
      </c>
      <c r="BB132" s="84"/>
      <c r="BC132" s="91">
        <f>BA132-ปริมาณงาน!BO129</f>
        <v>0</v>
      </c>
      <c r="BD132" s="84"/>
    </row>
    <row r="133" spans="1:56" s="99" customFormat="1" ht="31.9" customHeight="1" x14ac:dyDescent="0.35">
      <c r="A133" s="402" t="s">
        <v>235</v>
      </c>
      <c r="B133" s="412"/>
      <c r="C133" s="403"/>
      <c r="D133" s="289"/>
      <c r="E133" s="220"/>
      <c r="F133" s="220"/>
      <c r="G133" s="98">
        <f t="shared" ref="G133:BA133" si="2">SUM(G13:G132)</f>
        <v>0</v>
      </c>
      <c r="H133" s="98">
        <f t="shared" si="2"/>
        <v>0</v>
      </c>
      <c r="I133" s="98">
        <f t="shared" si="2"/>
        <v>0</v>
      </c>
      <c r="J133" s="98">
        <f t="shared" si="2"/>
        <v>0</v>
      </c>
      <c r="K133" s="98">
        <f t="shared" si="2"/>
        <v>0</v>
      </c>
      <c r="L133" s="98">
        <f t="shared" si="2"/>
        <v>0</v>
      </c>
      <c r="M133" s="98">
        <f t="shared" si="2"/>
        <v>0</v>
      </c>
      <c r="N133" s="98">
        <f t="shared" si="2"/>
        <v>0</v>
      </c>
      <c r="O133" s="98">
        <f t="shared" si="2"/>
        <v>0</v>
      </c>
      <c r="P133" s="98">
        <f t="shared" si="2"/>
        <v>0</v>
      </c>
      <c r="Q133" s="98">
        <f t="shared" si="2"/>
        <v>0</v>
      </c>
      <c r="R133" s="98">
        <f t="shared" si="2"/>
        <v>0</v>
      </c>
      <c r="S133" s="98">
        <f t="shared" si="2"/>
        <v>0</v>
      </c>
      <c r="T133" s="98">
        <f t="shared" si="2"/>
        <v>0</v>
      </c>
      <c r="U133" s="98">
        <f t="shared" si="2"/>
        <v>0</v>
      </c>
      <c r="V133" s="98">
        <f t="shared" si="2"/>
        <v>0</v>
      </c>
      <c r="W133" s="98">
        <f t="shared" si="2"/>
        <v>0</v>
      </c>
      <c r="X133" s="98">
        <f t="shared" si="2"/>
        <v>0</v>
      </c>
      <c r="Y133" s="98">
        <f t="shared" si="2"/>
        <v>0</v>
      </c>
      <c r="Z133" s="98">
        <f t="shared" si="2"/>
        <v>0</v>
      </c>
      <c r="AA133" s="98">
        <f t="shared" si="2"/>
        <v>0</v>
      </c>
      <c r="AB133" s="98">
        <f t="shared" si="2"/>
        <v>0</v>
      </c>
      <c r="AC133" s="98">
        <f t="shared" si="2"/>
        <v>0</v>
      </c>
      <c r="AD133" s="98">
        <f t="shared" si="2"/>
        <v>0</v>
      </c>
      <c r="AE133" s="98">
        <f t="shared" si="2"/>
        <v>0</v>
      </c>
      <c r="AF133" s="98">
        <f t="shared" si="2"/>
        <v>0</v>
      </c>
      <c r="AG133" s="98">
        <f t="shared" si="2"/>
        <v>0</v>
      </c>
      <c r="AH133" s="98">
        <f t="shared" si="2"/>
        <v>0</v>
      </c>
      <c r="AI133" s="98">
        <f t="shared" si="2"/>
        <v>0</v>
      </c>
      <c r="AJ133" s="98">
        <f t="shared" si="2"/>
        <v>0</v>
      </c>
      <c r="AK133" s="98">
        <f t="shared" si="2"/>
        <v>0</v>
      </c>
      <c r="AL133" s="98">
        <f t="shared" si="2"/>
        <v>0</v>
      </c>
      <c r="AM133" s="98">
        <f t="shared" si="2"/>
        <v>0</v>
      </c>
      <c r="AN133" s="98">
        <f t="shared" si="2"/>
        <v>0</v>
      </c>
      <c r="AO133" s="98">
        <f t="shared" si="2"/>
        <v>0</v>
      </c>
      <c r="AP133" s="98">
        <f t="shared" si="2"/>
        <v>0</v>
      </c>
      <c r="AQ133" s="98">
        <f t="shared" si="2"/>
        <v>0</v>
      </c>
      <c r="AR133" s="98">
        <f t="shared" si="2"/>
        <v>0</v>
      </c>
      <c r="AS133" s="98">
        <f t="shared" si="2"/>
        <v>0</v>
      </c>
      <c r="AT133" s="98">
        <f t="shared" si="2"/>
        <v>0</v>
      </c>
      <c r="AU133" s="98">
        <f t="shared" si="2"/>
        <v>0</v>
      </c>
      <c r="AV133" s="193">
        <f t="shared" si="2"/>
        <v>0</v>
      </c>
      <c r="AW133" s="193">
        <f t="shared" si="2"/>
        <v>0</v>
      </c>
      <c r="AX133" s="193">
        <f t="shared" si="2"/>
        <v>0</v>
      </c>
      <c r="AY133" s="193">
        <f t="shared" si="2"/>
        <v>0</v>
      </c>
      <c r="AZ133" s="193">
        <f t="shared" si="2"/>
        <v>0</v>
      </c>
      <c r="BA133" s="98">
        <f t="shared" si="2"/>
        <v>0</v>
      </c>
      <c r="BB133" s="84"/>
      <c r="BC133" s="268">
        <f>BA133-ปริมาณงาน!BO130</f>
        <v>0</v>
      </c>
    </row>
    <row r="134" spans="1:56" x14ac:dyDescent="0.35">
      <c r="C134" s="135"/>
      <c r="D134" s="135"/>
      <c r="E134" s="135"/>
      <c r="F134" s="135"/>
      <c r="G134" s="135"/>
      <c r="H134" s="135"/>
      <c r="I134" s="135"/>
      <c r="AC134" s="82"/>
      <c r="AD134" s="82"/>
      <c r="AE134" s="82"/>
      <c r="BA134" s="81"/>
      <c r="BB134" s="84"/>
      <c r="BC134" s="204">
        <f>BA133-BC133</f>
        <v>0</v>
      </c>
      <c r="BD134" s="84"/>
    </row>
    <row r="135" spans="1:56" ht="26.25" x14ac:dyDescent="0.4">
      <c r="A135" s="84"/>
      <c r="B135" s="84"/>
      <c r="C135" s="239" t="s">
        <v>191</v>
      </c>
      <c r="D135" s="239"/>
      <c r="E135" s="239"/>
      <c r="F135" s="239"/>
      <c r="G135" s="239"/>
      <c r="H135" s="196"/>
      <c r="I135" s="196"/>
      <c r="AC135" s="82"/>
      <c r="AD135" s="82"/>
      <c r="AE135" s="82"/>
      <c r="BA135" s="81"/>
      <c r="BB135" s="84"/>
      <c r="BC135" s="203" t="str">
        <f>IF(BC134=0,"ถูกต้อง","ไม่ถูกต้อง")</f>
        <v>ถูกต้อง</v>
      </c>
      <c r="BD135" s="84"/>
    </row>
    <row r="136" spans="1:56" ht="26.25" x14ac:dyDescent="0.4">
      <c r="A136" s="84"/>
      <c r="B136" s="84"/>
      <c r="C136" s="196" t="s">
        <v>306</v>
      </c>
      <c r="D136" s="196"/>
      <c r="E136" s="196"/>
      <c r="F136" s="196"/>
      <c r="G136" s="196"/>
      <c r="H136" s="196"/>
      <c r="I136" s="196"/>
    </row>
    <row r="137" spans="1:56" ht="26.25" x14ac:dyDescent="0.4">
      <c r="C137" s="197" t="s">
        <v>368</v>
      </c>
      <c r="D137" s="197"/>
      <c r="E137" s="197"/>
      <c r="F137" s="197"/>
      <c r="G137" s="197"/>
      <c r="H137" s="197"/>
      <c r="I137" s="197"/>
    </row>
    <row r="138" spans="1:56" ht="26.25" x14ac:dyDescent="0.4">
      <c r="C138" s="195" t="s">
        <v>308</v>
      </c>
      <c r="D138" s="195"/>
      <c r="E138" s="195"/>
      <c r="F138" s="195"/>
      <c r="G138" s="195"/>
      <c r="H138" s="197"/>
      <c r="I138" s="197"/>
    </row>
  </sheetData>
  <mergeCells count="59">
    <mergeCell ref="D7:D12"/>
    <mergeCell ref="A3:BD3"/>
    <mergeCell ref="A4:BD4"/>
    <mergeCell ref="A5:BD5"/>
    <mergeCell ref="A7:A12"/>
    <mergeCell ref="C7:C12"/>
    <mergeCell ref="E7:F7"/>
    <mergeCell ref="G7:BA7"/>
    <mergeCell ref="E8:E12"/>
    <mergeCell ref="F8:F12"/>
    <mergeCell ref="G8:G12"/>
    <mergeCell ref="H8:H12"/>
    <mergeCell ref="I8:I12"/>
    <mergeCell ref="J8:J12"/>
    <mergeCell ref="K8:K12"/>
    <mergeCell ref="L8:L12"/>
    <mergeCell ref="M8:M12"/>
    <mergeCell ref="S8:S12"/>
    <mergeCell ref="T8:T12"/>
    <mergeCell ref="U8:U12"/>
    <mergeCell ref="V8:V12"/>
    <mergeCell ref="R8:R12"/>
    <mergeCell ref="BA8:BA12"/>
    <mergeCell ref="A133:C133"/>
    <mergeCell ref="AR8:AR12"/>
    <mergeCell ref="AS8:AS12"/>
    <mergeCell ref="AT8:AT12"/>
    <mergeCell ref="AU8:AU12"/>
    <mergeCell ref="AV8:AV12"/>
    <mergeCell ref="AZ8:AZ12"/>
    <mergeCell ref="AL8:AL12"/>
    <mergeCell ref="AM8:AM12"/>
    <mergeCell ref="AN8:AN12"/>
    <mergeCell ref="AO8:AO12"/>
    <mergeCell ref="AP8:AP12"/>
    <mergeCell ref="Z8:Z12"/>
    <mergeCell ref="AA8:AA12"/>
    <mergeCell ref="AB8:AB12"/>
    <mergeCell ref="X8:X12"/>
    <mergeCell ref="AW8:AW12"/>
    <mergeCell ref="AH8:AH12"/>
    <mergeCell ref="AI8:AI12"/>
    <mergeCell ref="W8:W12"/>
    <mergeCell ref="AX8:AX12"/>
    <mergeCell ref="AY8:AY12"/>
    <mergeCell ref="B7:B12"/>
    <mergeCell ref="AQ8:AQ12"/>
    <mergeCell ref="AF8:AF12"/>
    <mergeCell ref="AJ8:AJ12"/>
    <mergeCell ref="AK8:AK12"/>
    <mergeCell ref="AC8:AC12"/>
    <mergeCell ref="AD8:AD12"/>
    <mergeCell ref="AG8:AG12"/>
    <mergeCell ref="AE8:AE12"/>
    <mergeCell ref="Y8:Y12"/>
    <mergeCell ref="N8:N12"/>
    <mergeCell ref="O8:O12"/>
    <mergeCell ref="P8:P12"/>
    <mergeCell ref="Q8:Q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14"/>
  <sheetViews>
    <sheetView topLeftCell="AT4" zoomScaleNormal="100" workbookViewId="0">
      <selection activeCell="AV19" sqref="AV19"/>
    </sheetView>
  </sheetViews>
  <sheetFormatPr defaultColWidth="9.140625" defaultRowHeight="21" x14ac:dyDescent="0.35"/>
  <cols>
    <col min="1" max="2" width="9.140625" style="80"/>
    <col min="3" max="7" width="2.85546875" style="80" customWidth="1"/>
    <col min="8" max="25" width="3.28515625" style="80" customWidth="1"/>
    <col min="26" max="57" width="4.42578125" style="80" customWidth="1"/>
    <col min="58" max="69" width="4.5703125" style="80" customWidth="1"/>
    <col min="70" max="70" width="6.7109375" style="80" customWidth="1"/>
    <col min="71" max="72" width="4.5703125" style="80" bestFit="1" customWidth="1"/>
    <col min="73" max="73" width="3.5703125" style="80" bestFit="1" customWidth="1"/>
    <col min="74" max="74" width="4.85546875" style="80" bestFit="1" customWidth="1"/>
    <col min="75" max="75" width="6" style="80" bestFit="1" customWidth="1"/>
    <col min="76" max="76" width="5.85546875" style="80" customWidth="1"/>
    <col min="77" max="80" width="6.7109375" style="80" customWidth="1"/>
    <col min="81" max="81" width="6.85546875" style="80" customWidth="1"/>
    <col min="82" max="85" width="7.7109375" style="80" customWidth="1"/>
    <col min="86" max="86" width="8.42578125" style="80" customWidth="1"/>
    <col min="87" max="87" width="6.7109375" style="80" customWidth="1"/>
    <col min="88" max="97" width="4.28515625" style="80" customWidth="1"/>
    <col min="98" max="16384" width="9.140625" style="80"/>
  </cols>
  <sheetData>
    <row r="1" spans="1:97" ht="24" customHeight="1" x14ac:dyDescent="0.35"/>
    <row r="2" spans="1:97" ht="23.25" x14ac:dyDescent="0.35">
      <c r="E2" s="390" t="s">
        <v>340</v>
      </c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</row>
    <row r="3" spans="1:97" ht="28.5" customHeight="1" x14ac:dyDescent="0.35">
      <c r="E3" s="390" t="str">
        <f>ปริมาณงาน!V4</f>
        <v>สำนักงานเขตพื้นที่การศึกษา.............................เขต..........</v>
      </c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</row>
    <row r="4" spans="1:97" ht="34.5" customHeight="1" x14ac:dyDescent="0.35">
      <c r="E4" s="390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</row>
    <row r="5" spans="1:97" ht="11.25" customHeight="1" x14ac:dyDescent="0.35">
      <c r="E5" s="213"/>
      <c r="F5" s="298"/>
      <c r="G5" s="298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24"/>
      <c r="W5" s="288"/>
      <c r="X5" s="288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56"/>
      <c r="BH5" s="213"/>
      <c r="BI5" s="213"/>
      <c r="BJ5" s="213"/>
      <c r="BK5" s="256"/>
      <c r="BL5" s="213"/>
      <c r="BM5" s="213"/>
      <c r="BN5" s="213"/>
      <c r="BO5" s="256"/>
      <c r="BP5" s="213"/>
      <c r="BQ5" s="213"/>
      <c r="BR5" s="213"/>
      <c r="BS5" s="213"/>
      <c r="BT5" s="297"/>
      <c r="BU5" s="297"/>
      <c r="BV5" s="297"/>
      <c r="BW5" s="213"/>
      <c r="BX5" s="213"/>
      <c r="BY5" s="213"/>
      <c r="BZ5" s="267"/>
      <c r="CA5" s="267"/>
      <c r="CB5" s="213"/>
      <c r="CC5" s="213"/>
      <c r="CD5" s="213"/>
      <c r="CE5" s="238"/>
      <c r="CF5" s="213"/>
      <c r="CG5" s="238"/>
      <c r="CH5" s="213"/>
    </row>
    <row r="6" spans="1:97" s="105" customFormat="1" ht="36.75" customHeight="1" x14ac:dyDescent="0.5">
      <c r="A6" s="480" t="s">
        <v>133</v>
      </c>
      <c r="B6" s="486" t="s">
        <v>261</v>
      </c>
      <c r="C6" s="466" t="s">
        <v>239</v>
      </c>
      <c r="D6" s="467"/>
      <c r="E6" s="467"/>
      <c r="F6" s="467"/>
      <c r="G6" s="468"/>
      <c r="H6" s="466" t="s">
        <v>270</v>
      </c>
      <c r="I6" s="473"/>
      <c r="J6" s="473"/>
      <c r="K6" s="473"/>
      <c r="L6" s="473"/>
      <c r="M6" s="474"/>
      <c r="N6" s="466" t="s">
        <v>271</v>
      </c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4"/>
      <c r="Z6" s="363" t="s">
        <v>240</v>
      </c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 t="s">
        <v>138</v>
      </c>
      <c r="BG6" s="363"/>
      <c r="BH6" s="363"/>
      <c r="BI6" s="363"/>
      <c r="BJ6" s="363"/>
      <c r="BK6" s="363"/>
      <c r="BL6" s="363"/>
      <c r="BM6" s="363"/>
      <c r="BN6" s="384" t="s">
        <v>139</v>
      </c>
      <c r="BO6" s="384"/>
      <c r="BP6" s="363"/>
      <c r="BQ6" s="363"/>
      <c r="BR6" s="478" t="s">
        <v>140</v>
      </c>
      <c r="BS6" s="460" t="s">
        <v>363</v>
      </c>
      <c r="BT6" s="461"/>
      <c r="BU6" s="461"/>
      <c r="BV6" s="462"/>
      <c r="BW6" s="455" t="s">
        <v>364</v>
      </c>
      <c r="BX6" s="455"/>
      <c r="BY6" s="455"/>
      <c r="BZ6" s="453" t="s">
        <v>141</v>
      </c>
      <c r="CA6" s="453" t="s">
        <v>141</v>
      </c>
      <c r="CB6" s="451" t="s">
        <v>143</v>
      </c>
      <c r="CC6" s="453" t="s">
        <v>144</v>
      </c>
      <c r="CD6" s="449" t="s">
        <v>241</v>
      </c>
      <c r="CE6" s="449"/>
      <c r="CF6" s="449"/>
      <c r="CG6" s="449"/>
      <c r="CH6" s="449"/>
      <c r="CI6" s="449"/>
      <c r="CJ6" s="481" t="s">
        <v>370</v>
      </c>
      <c r="CK6" s="482"/>
      <c r="CL6" s="482"/>
      <c r="CM6" s="482"/>
      <c r="CN6" s="482"/>
      <c r="CO6" s="482"/>
      <c r="CP6" s="482"/>
      <c r="CQ6" s="482"/>
      <c r="CR6" s="482"/>
      <c r="CS6" s="483"/>
    </row>
    <row r="7" spans="1:97" s="105" customFormat="1" ht="30.75" customHeight="1" x14ac:dyDescent="0.5">
      <c r="A7" s="480"/>
      <c r="B7" s="486"/>
      <c r="C7" s="469"/>
      <c r="D7" s="470"/>
      <c r="E7" s="470"/>
      <c r="F7" s="470"/>
      <c r="G7" s="471"/>
      <c r="H7" s="475"/>
      <c r="I7" s="476"/>
      <c r="J7" s="476"/>
      <c r="K7" s="476"/>
      <c r="L7" s="476"/>
      <c r="M7" s="477"/>
      <c r="N7" s="475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7"/>
      <c r="Z7" s="479" t="s">
        <v>145</v>
      </c>
      <c r="AA7" s="479"/>
      <c r="AB7" s="479" t="s">
        <v>146</v>
      </c>
      <c r="AC7" s="479"/>
      <c r="AD7" s="479" t="s">
        <v>386</v>
      </c>
      <c r="AE7" s="479"/>
      <c r="AF7" s="472" t="s">
        <v>147</v>
      </c>
      <c r="AG7" s="472"/>
      <c r="AH7" s="472" t="s">
        <v>148</v>
      </c>
      <c r="AI7" s="472"/>
      <c r="AJ7" s="472" t="s">
        <v>149</v>
      </c>
      <c r="AK7" s="472"/>
      <c r="AL7" s="472" t="s">
        <v>150</v>
      </c>
      <c r="AM7" s="472"/>
      <c r="AN7" s="472" t="s">
        <v>151</v>
      </c>
      <c r="AO7" s="472"/>
      <c r="AP7" s="472" t="s">
        <v>152</v>
      </c>
      <c r="AQ7" s="472"/>
      <c r="AR7" s="450" t="s">
        <v>153</v>
      </c>
      <c r="AS7" s="450"/>
      <c r="AT7" s="450" t="s">
        <v>154</v>
      </c>
      <c r="AU7" s="450"/>
      <c r="AV7" s="450" t="s">
        <v>155</v>
      </c>
      <c r="AW7" s="450"/>
      <c r="AX7" s="450" t="s">
        <v>156</v>
      </c>
      <c r="AY7" s="450"/>
      <c r="AZ7" s="450" t="s">
        <v>157</v>
      </c>
      <c r="BA7" s="450"/>
      <c r="BB7" s="450" t="s">
        <v>158</v>
      </c>
      <c r="BC7" s="450"/>
      <c r="BD7" s="459" t="s">
        <v>159</v>
      </c>
      <c r="BE7" s="459"/>
      <c r="BF7" s="441" t="s">
        <v>160</v>
      </c>
      <c r="BG7" s="441"/>
      <c r="BH7" s="441"/>
      <c r="BI7" s="441"/>
      <c r="BJ7" s="441" t="s">
        <v>161</v>
      </c>
      <c r="BK7" s="441"/>
      <c r="BL7" s="441"/>
      <c r="BM7" s="441"/>
      <c r="BN7" s="363"/>
      <c r="BO7" s="363"/>
      <c r="BP7" s="363"/>
      <c r="BQ7" s="363"/>
      <c r="BR7" s="478"/>
      <c r="BS7" s="463"/>
      <c r="BT7" s="464"/>
      <c r="BU7" s="464"/>
      <c r="BV7" s="465"/>
      <c r="BW7" s="457" t="s">
        <v>165</v>
      </c>
      <c r="BX7" s="456" t="s">
        <v>166</v>
      </c>
      <c r="BY7" s="458" t="s">
        <v>167</v>
      </c>
      <c r="BZ7" s="453"/>
      <c r="CA7" s="453"/>
      <c r="CB7" s="452"/>
      <c r="CC7" s="454"/>
      <c r="CD7" s="449" t="s">
        <v>242</v>
      </c>
      <c r="CE7" s="449" t="s">
        <v>317</v>
      </c>
      <c r="CF7" s="449" t="s">
        <v>243</v>
      </c>
      <c r="CG7" s="449" t="s">
        <v>318</v>
      </c>
      <c r="CH7" s="449" t="s">
        <v>244</v>
      </c>
      <c r="CI7" s="449" t="s">
        <v>245</v>
      </c>
      <c r="CJ7" s="484">
        <v>58</v>
      </c>
      <c r="CK7" s="485"/>
      <c r="CL7" s="484">
        <v>59</v>
      </c>
      <c r="CM7" s="485"/>
      <c r="CN7" s="484">
        <v>60</v>
      </c>
      <c r="CO7" s="485"/>
      <c r="CP7" s="484">
        <v>61</v>
      </c>
      <c r="CQ7" s="485"/>
      <c r="CR7" s="484">
        <v>62</v>
      </c>
      <c r="CS7" s="485"/>
    </row>
    <row r="8" spans="1:97" s="105" customFormat="1" ht="30.75" customHeight="1" x14ac:dyDescent="0.5">
      <c r="A8" s="480"/>
      <c r="B8" s="486"/>
      <c r="C8" s="235" t="s">
        <v>291</v>
      </c>
      <c r="D8" s="235" t="s">
        <v>292</v>
      </c>
      <c r="E8" s="235" t="s">
        <v>293</v>
      </c>
      <c r="F8" s="324" t="s">
        <v>250</v>
      </c>
      <c r="G8" s="324" t="s">
        <v>375</v>
      </c>
      <c r="H8" s="139">
        <v>1</v>
      </c>
      <c r="I8" s="139">
        <v>2</v>
      </c>
      <c r="J8" s="139">
        <v>3</v>
      </c>
      <c r="K8" s="139">
        <v>4</v>
      </c>
      <c r="L8" s="139">
        <v>5</v>
      </c>
      <c r="M8" s="140" t="s">
        <v>159</v>
      </c>
      <c r="N8" s="216" t="s">
        <v>246</v>
      </c>
      <c r="O8" s="216" t="s">
        <v>247</v>
      </c>
      <c r="P8" s="216" t="s">
        <v>248</v>
      </c>
      <c r="Q8" s="216" t="s">
        <v>249</v>
      </c>
      <c r="R8" s="225" t="s">
        <v>272</v>
      </c>
      <c r="S8" s="216" t="s">
        <v>251</v>
      </c>
      <c r="T8" s="216" t="s">
        <v>252</v>
      </c>
      <c r="U8" s="216" t="s">
        <v>253</v>
      </c>
      <c r="V8" s="225" t="s">
        <v>250</v>
      </c>
      <c r="W8" s="299" t="s">
        <v>369</v>
      </c>
      <c r="X8" s="299" t="s">
        <v>376</v>
      </c>
      <c r="Y8" s="140" t="s">
        <v>159</v>
      </c>
      <c r="Z8" s="208" t="s">
        <v>162</v>
      </c>
      <c r="AA8" s="331" t="s">
        <v>163</v>
      </c>
      <c r="AB8" s="208" t="s">
        <v>162</v>
      </c>
      <c r="AC8" s="209" t="s">
        <v>163</v>
      </c>
      <c r="AD8" s="208" t="s">
        <v>162</v>
      </c>
      <c r="AE8" s="209" t="s">
        <v>163</v>
      </c>
      <c r="AF8" s="208" t="s">
        <v>162</v>
      </c>
      <c r="AG8" s="207" t="s">
        <v>163</v>
      </c>
      <c r="AH8" s="208" t="s">
        <v>162</v>
      </c>
      <c r="AI8" s="207" t="s">
        <v>163</v>
      </c>
      <c r="AJ8" s="208" t="s">
        <v>162</v>
      </c>
      <c r="AK8" s="207" t="s">
        <v>163</v>
      </c>
      <c r="AL8" s="208" t="s">
        <v>162</v>
      </c>
      <c r="AM8" s="207" t="s">
        <v>163</v>
      </c>
      <c r="AN8" s="208" t="s">
        <v>162</v>
      </c>
      <c r="AO8" s="207" t="s">
        <v>163</v>
      </c>
      <c r="AP8" s="208" t="s">
        <v>162</v>
      </c>
      <c r="AQ8" s="207" t="s">
        <v>163</v>
      </c>
      <c r="AR8" s="208" t="s">
        <v>162</v>
      </c>
      <c r="AS8" s="210" t="s">
        <v>163</v>
      </c>
      <c r="AT8" s="208" t="s">
        <v>162</v>
      </c>
      <c r="AU8" s="210" t="s">
        <v>163</v>
      </c>
      <c r="AV8" s="208" t="s">
        <v>162</v>
      </c>
      <c r="AW8" s="210" t="s">
        <v>163</v>
      </c>
      <c r="AX8" s="208" t="s">
        <v>162</v>
      </c>
      <c r="AY8" s="210" t="s">
        <v>163</v>
      </c>
      <c r="AZ8" s="208" t="s">
        <v>162</v>
      </c>
      <c r="BA8" s="210" t="s">
        <v>163</v>
      </c>
      <c r="BB8" s="208" t="s">
        <v>162</v>
      </c>
      <c r="BC8" s="210" t="s">
        <v>163</v>
      </c>
      <c r="BD8" s="211" t="s">
        <v>162</v>
      </c>
      <c r="BE8" s="212" t="s">
        <v>163</v>
      </c>
      <c r="BF8" s="208" t="s">
        <v>322</v>
      </c>
      <c r="BG8" s="255" t="s">
        <v>323</v>
      </c>
      <c r="BH8" s="208" t="s">
        <v>164</v>
      </c>
      <c r="BI8" s="111" t="s">
        <v>159</v>
      </c>
      <c r="BJ8" s="255" t="s">
        <v>322</v>
      </c>
      <c r="BK8" s="255" t="s">
        <v>323</v>
      </c>
      <c r="BL8" s="211" t="s">
        <v>164</v>
      </c>
      <c r="BM8" s="111" t="s">
        <v>159</v>
      </c>
      <c r="BN8" s="255" t="s">
        <v>322</v>
      </c>
      <c r="BO8" s="255" t="s">
        <v>323</v>
      </c>
      <c r="BP8" s="211" t="s">
        <v>164</v>
      </c>
      <c r="BQ8" s="111" t="s">
        <v>159</v>
      </c>
      <c r="BR8" s="478"/>
      <c r="BS8" s="295" t="s">
        <v>322</v>
      </c>
      <c r="BT8" s="296" t="s">
        <v>323</v>
      </c>
      <c r="BU8" s="296" t="s">
        <v>164</v>
      </c>
      <c r="BV8" s="296" t="s">
        <v>159</v>
      </c>
      <c r="BW8" s="457"/>
      <c r="BX8" s="456"/>
      <c r="BY8" s="458"/>
      <c r="BZ8" s="453"/>
      <c r="CA8" s="453"/>
      <c r="CB8" s="452"/>
      <c r="CC8" s="454"/>
      <c r="CD8" s="449"/>
      <c r="CE8" s="449"/>
      <c r="CF8" s="449"/>
      <c r="CG8" s="449"/>
      <c r="CH8" s="449"/>
      <c r="CI8" s="449"/>
      <c r="CJ8" s="293" t="s">
        <v>348</v>
      </c>
      <c r="CK8" s="293" t="s">
        <v>164</v>
      </c>
      <c r="CL8" s="293" t="s">
        <v>348</v>
      </c>
      <c r="CM8" s="293" t="s">
        <v>164</v>
      </c>
      <c r="CN8" s="293" t="s">
        <v>348</v>
      </c>
      <c r="CO8" s="293" t="s">
        <v>164</v>
      </c>
      <c r="CP8" s="293" t="s">
        <v>348</v>
      </c>
      <c r="CQ8" s="293" t="s">
        <v>164</v>
      </c>
      <c r="CR8" s="293" t="s">
        <v>348</v>
      </c>
      <c r="CS8" s="293" t="s">
        <v>164</v>
      </c>
    </row>
    <row r="9" spans="1:97" s="142" customFormat="1" ht="25.15" customHeight="1" x14ac:dyDescent="0.35">
      <c r="A9" s="180"/>
      <c r="B9" s="292">
        <f>ปริมาณงาน!$G$10</f>
        <v>0</v>
      </c>
      <c r="C9" s="185">
        <f>COUNTIF(ปริมาณงาน!H10:H129,"ป.ประถมศึกษา")</f>
        <v>0</v>
      </c>
      <c r="D9" s="185">
        <f>COUNTIF(ปริมาณงาน!H10:H129,"ข.ขยายโอกาส")</f>
        <v>0</v>
      </c>
      <c r="E9" s="185">
        <f>COUNTIF(ปริมาณงาน!H10:H129,"ม.มัธยมศึกษา")</f>
        <v>0</v>
      </c>
      <c r="F9" s="185">
        <f>COUNTIF(ปริมาณงาน!H10:H129,"พ.โรงเรียนการศึกษาพิเศษ")</f>
        <v>0</v>
      </c>
      <c r="G9" s="185">
        <f>COUNTIF(ปริมาณงาน!H10:H129,"ศ.ศูนย์การศึกษาพิเศษ")</f>
        <v>0</v>
      </c>
      <c r="H9" s="185">
        <f>COUNTIF(ปริมาณงาน!J10:J129,"1.เทศบาลตำบล")</f>
        <v>0</v>
      </c>
      <c r="I9" s="185">
        <f>COUNTIF(ปริมาณงาน!J10:J129,"2.เทศบาลเมือง")</f>
        <v>0</v>
      </c>
      <c r="J9" s="185">
        <f>COUNTIF(ปริมาณงาน!J10:J129,"3.เทศบาลนคร")</f>
        <v>0</v>
      </c>
      <c r="K9" s="185">
        <f>COUNTIF(ปริมาณงาน!J10:J129,"4.อบต.")</f>
        <v>0</v>
      </c>
      <c r="L9" s="185">
        <f>COUNTIF(ปริมาณงาน!J10:J129,"5.กทม.")</f>
        <v>0</v>
      </c>
      <c r="M9" s="185">
        <f>SUM(H9:L9)</f>
        <v>0</v>
      </c>
      <c r="N9" s="185">
        <f>COUNTIF(ปริมาณงาน!K10:K129,"ส.เสี่ยงภัย")</f>
        <v>0</v>
      </c>
      <c r="O9" s="185">
        <f>COUNTIF(ปริมาณงาน!K10:K129,"ก.กันดาร")</f>
        <v>0</v>
      </c>
      <c r="P9" s="185">
        <f>COUNTIF(ปริมาณงาน!K10:K129,"น.ชนกลุ่มน้อย")</f>
        <v>0</v>
      </c>
      <c r="Q9" s="185">
        <f>COUNTIF(ปริมาณงาน!K10:K129,"ช.ชายแดน")</f>
        <v>0</v>
      </c>
      <c r="R9" s="185">
        <f>COUNTIF(ปริมาณงาน!K10:K129,"ร.พระราชดำริ")</f>
        <v>0</v>
      </c>
      <c r="S9" s="185">
        <f>COUNTIF(ปริมาณงาน!K10:K129,"ภ.ภูเขา")</f>
        <v>0</v>
      </c>
      <c r="T9" s="185">
        <f>COUNTIF(ปริมาณงาน!K10:K129,"บ.บนเกาะ")</f>
        <v>0</v>
      </c>
      <c r="U9" s="185">
        <f>COUNTIF(ปริมาณงาน!K10:K129,"ป.ปกติ")</f>
        <v>0</v>
      </c>
      <c r="V9" s="185">
        <f>COUNTIF(ปริมาณงาน!$K$10:$K$129,"พ.พื้นที่พิเศษตามประกาศกระทรวงการคลัง")</f>
        <v>0</v>
      </c>
      <c r="W9" s="185">
        <f>COUNTIF(ปริมาณงาน!$K$10:$K$129,"รพ.โรงเรียนร่วมพัฒนา (Partnership School Project)")</f>
        <v>0</v>
      </c>
      <c r="X9" s="185">
        <f>COUNTIF(ปริมาณงาน!$K$10:$K$129,"ต.โครงการหนึ่งตำบลหนึ่งโรงเรียนคุณภาพ")</f>
        <v>0</v>
      </c>
      <c r="Y9" s="185">
        <f>SUM(N9:U9)</f>
        <v>0</v>
      </c>
      <c r="Z9" s="185">
        <f>ปริมาณงาน!L130</f>
        <v>0</v>
      </c>
      <c r="AA9" s="185">
        <f>ปริมาณงาน!M130</f>
        <v>0</v>
      </c>
      <c r="AB9" s="185">
        <f>ปริมาณงาน!N130</f>
        <v>0</v>
      </c>
      <c r="AC9" s="185">
        <f>ปริมาณงาน!O130</f>
        <v>0</v>
      </c>
      <c r="AD9" s="185">
        <f>ปริมาณงาน!P130</f>
        <v>0</v>
      </c>
      <c r="AE9" s="185">
        <f>ปริมาณงาน!Q130</f>
        <v>0</v>
      </c>
      <c r="AF9" s="185">
        <f>ปริมาณงาน!R130</f>
        <v>0</v>
      </c>
      <c r="AG9" s="185">
        <f>ปริมาณงาน!S130</f>
        <v>0</v>
      </c>
      <c r="AH9" s="185">
        <f>ปริมาณงาน!T130</f>
        <v>0</v>
      </c>
      <c r="AI9" s="185">
        <f>ปริมาณงาน!U130</f>
        <v>0</v>
      </c>
      <c r="AJ9" s="185">
        <f>ปริมาณงาน!V130</f>
        <v>0</v>
      </c>
      <c r="AK9" s="185">
        <f>ปริมาณงาน!W130</f>
        <v>0</v>
      </c>
      <c r="AL9" s="185">
        <f>ปริมาณงาน!X130</f>
        <v>0</v>
      </c>
      <c r="AM9" s="185">
        <f>ปริมาณงาน!Y130</f>
        <v>0</v>
      </c>
      <c r="AN9" s="185">
        <f>ปริมาณงาน!Z130</f>
        <v>0</v>
      </c>
      <c r="AO9" s="185">
        <f>ปริมาณงาน!AA130</f>
        <v>0</v>
      </c>
      <c r="AP9" s="185">
        <f>ปริมาณงาน!AB130</f>
        <v>0</v>
      </c>
      <c r="AQ9" s="185">
        <f>ปริมาณงาน!AC130</f>
        <v>0</v>
      </c>
      <c r="AR9" s="185">
        <f>ปริมาณงาน!AD130</f>
        <v>0</v>
      </c>
      <c r="AS9" s="185">
        <f>ปริมาณงาน!AE130</f>
        <v>0</v>
      </c>
      <c r="AT9" s="185">
        <f>ปริมาณงาน!AF130</f>
        <v>0</v>
      </c>
      <c r="AU9" s="185">
        <f>ปริมาณงาน!AG130</f>
        <v>0</v>
      </c>
      <c r="AV9" s="185">
        <f>ปริมาณงาน!AH130</f>
        <v>0</v>
      </c>
      <c r="AW9" s="185">
        <f>ปริมาณงาน!AI130</f>
        <v>0</v>
      </c>
      <c r="AX9" s="185">
        <f>ปริมาณงาน!AJ130</f>
        <v>0</v>
      </c>
      <c r="AY9" s="185">
        <f>ปริมาณงาน!AK130</f>
        <v>0</v>
      </c>
      <c r="AZ9" s="185">
        <f>ปริมาณงาน!AL130</f>
        <v>0</v>
      </c>
      <c r="BA9" s="185">
        <f>ปริมาณงาน!AM130</f>
        <v>0</v>
      </c>
      <c r="BB9" s="185">
        <f>ปริมาณงาน!AN130</f>
        <v>0</v>
      </c>
      <c r="BC9" s="185">
        <f>ปริมาณงาน!AO130</f>
        <v>0</v>
      </c>
      <c r="BD9" s="185">
        <f>ปริมาณงาน!AP130</f>
        <v>0</v>
      </c>
      <c r="BE9" s="185">
        <f>ปริมาณงาน!AQ130</f>
        <v>0</v>
      </c>
      <c r="BF9" s="185">
        <f>ปริมาณงาน!AR130</f>
        <v>0</v>
      </c>
      <c r="BG9" s="185">
        <f>ปริมาณงาน!AS130</f>
        <v>0</v>
      </c>
      <c r="BH9" s="185">
        <f>ปริมาณงาน!AT130</f>
        <v>0</v>
      </c>
      <c r="BI9" s="185">
        <f>ปริมาณงาน!AU130</f>
        <v>0</v>
      </c>
      <c r="BJ9" s="185">
        <f>ปริมาณงาน!AV130</f>
        <v>0</v>
      </c>
      <c r="BK9" s="185">
        <f>ปริมาณงาน!AW130</f>
        <v>0</v>
      </c>
      <c r="BL9" s="185">
        <f>ปริมาณงาน!AX130</f>
        <v>0</v>
      </c>
      <c r="BM9" s="185">
        <f>ปริมาณงาน!AY130</f>
        <v>0</v>
      </c>
      <c r="BN9" s="185">
        <f>ปริมาณงาน!AZ130</f>
        <v>0</v>
      </c>
      <c r="BO9" s="185">
        <f>ปริมาณงาน!BA130</f>
        <v>0</v>
      </c>
      <c r="BP9" s="185">
        <f>ปริมาณงาน!BB130</f>
        <v>0</v>
      </c>
      <c r="BQ9" s="185">
        <f>ปริมาณงาน!BC130</f>
        <v>0</v>
      </c>
      <c r="BR9" s="222">
        <f>ปริมาณงาน!BD130</f>
        <v>0</v>
      </c>
      <c r="BS9" s="185">
        <f>ปริมาณงาน!BE130</f>
        <v>0</v>
      </c>
      <c r="BT9" s="185">
        <f>ปริมาณงาน!BF130</f>
        <v>0</v>
      </c>
      <c r="BU9" s="185">
        <f>ปริมาณงาน!BG130</f>
        <v>0</v>
      </c>
      <c r="BV9" s="185">
        <f>ปริมาณงาน!BH130</f>
        <v>0</v>
      </c>
      <c r="BW9" s="185">
        <f>ปริมาณงาน!BI130</f>
        <v>0</v>
      </c>
      <c r="BX9" s="185">
        <f>ปริมาณงาน!BJ130</f>
        <v>0</v>
      </c>
      <c r="BY9" s="222">
        <f>ปริมาณงาน!BK130</f>
        <v>0</v>
      </c>
      <c r="BZ9" s="185">
        <f>ปริมาณงาน!BL130</f>
        <v>0</v>
      </c>
      <c r="CA9" s="185">
        <f>ปริมาณงาน!BM130</f>
        <v>0</v>
      </c>
      <c r="CB9" s="185">
        <f>ปริมาณงาน!BN130</f>
        <v>0</v>
      </c>
      <c r="CC9" s="185">
        <f>ปริมาณงาน!BO130</f>
        <v>0</v>
      </c>
      <c r="CD9" s="185">
        <f>COUNTIF(ปริมาณงาน!BC10:BC129,"&lt;0")</f>
        <v>0</v>
      </c>
      <c r="CE9" s="185">
        <f>SUMIF(ปริมาณงาน!BC10:BC129,"&lt;0")</f>
        <v>0</v>
      </c>
      <c r="CF9" s="185">
        <f>COUNTIF(ปริมาณงาน!BC10:BC129,"&gt;0")</f>
        <v>0</v>
      </c>
      <c r="CG9" s="185">
        <f>SUMIF(ปริมาณงาน!BC10:BC129,"&gt;0")</f>
        <v>0</v>
      </c>
      <c r="CH9" s="185">
        <f>COUNTIF(ปริมาณงาน!BC10:BC129,"0")</f>
        <v>0</v>
      </c>
      <c r="CI9" s="140">
        <f>CD9+CF9+CH9</f>
        <v>0</v>
      </c>
      <c r="CJ9" s="140">
        <f>ปริมาณงาน!BP130</f>
        <v>0</v>
      </c>
      <c r="CK9" s="140">
        <f>ปริมาณงาน!BQ130</f>
        <v>0</v>
      </c>
      <c r="CL9" s="140">
        <f>ปริมาณงาน!BR130</f>
        <v>0</v>
      </c>
      <c r="CM9" s="140">
        <f>ปริมาณงาน!BS130</f>
        <v>0</v>
      </c>
      <c r="CN9" s="140">
        <f>ปริมาณงาน!BT130</f>
        <v>0</v>
      </c>
      <c r="CO9" s="140">
        <f>ปริมาณงาน!BU130</f>
        <v>0</v>
      </c>
      <c r="CP9" s="140">
        <f>ปริมาณงาน!BV130</f>
        <v>0</v>
      </c>
      <c r="CQ9" s="140">
        <f>ปริมาณงาน!BW130</f>
        <v>0</v>
      </c>
      <c r="CR9" s="140">
        <f>ปริมาณงาน!BX130</f>
        <v>0</v>
      </c>
      <c r="CS9" s="140">
        <f>ปริมาณงาน!BY130</f>
        <v>0</v>
      </c>
    </row>
    <row r="10" spans="1:97" ht="12.4" customHeight="1" x14ac:dyDescent="0.35"/>
    <row r="11" spans="1:97" ht="36" x14ac:dyDescent="0.55000000000000004">
      <c r="E11" s="136"/>
      <c r="F11" s="136"/>
      <c r="G11" s="136"/>
      <c r="H11" s="136" t="s">
        <v>264</v>
      </c>
      <c r="O11" s="81"/>
      <c r="Z11" s="137"/>
    </row>
    <row r="12" spans="1:97" ht="36" x14ac:dyDescent="0.55000000000000004">
      <c r="E12" s="137"/>
      <c r="F12" s="137"/>
      <c r="G12" s="137"/>
      <c r="H12" s="137" t="s">
        <v>265</v>
      </c>
      <c r="I12" s="144"/>
    </row>
    <row r="14" spans="1:97" ht="23.25" customHeight="1" x14ac:dyDescent="0.35"/>
  </sheetData>
  <mergeCells count="52">
    <mergeCell ref="A6:A8"/>
    <mergeCell ref="CJ6:CS6"/>
    <mergeCell ref="CJ7:CK7"/>
    <mergeCell ref="CL7:CM7"/>
    <mergeCell ref="CN7:CO7"/>
    <mergeCell ref="CP7:CQ7"/>
    <mergeCell ref="CR7:CS7"/>
    <mergeCell ref="CD6:CI6"/>
    <mergeCell ref="CD7:CD8"/>
    <mergeCell ref="CF7:CF8"/>
    <mergeCell ref="CH7:CH8"/>
    <mergeCell ref="CI7:CI8"/>
    <mergeCell ref="AN7:AO7"/>
    <mergeCell ref="AR7:AS7"/>
    <mergeCell ref="AV7:AW7"/>
    <mergeCell ref="B6:B8"/>
    <mergeCell ref="E2:CH2"/>
    <mergeCell ref="E3:CH3"/>
    <mergeCell ref="E4:CH4"/>
    <mergeCell ref="H6:M7"/>
    <mergeCell ref="N6:Y7"/>
    <mergeCell ref="Z6:BE6"/>
    <mergeCell ref="BF6:BM6"/>
    <mergeCell ref="BN6:BQ7"/>
    <mergeCell ref="BR6:BR8"/>
    <mergeCell ref="Z7:AA7"/>
    <mergeCell ref="AB7:AC7"/>
    <mergeCell ref="AD7:AE7"/>
    <mergeCell ref="AF7:AG7"/>
    <mergeCell ref="AP7:AQ7"/>
    <mergeCell ref="AH7:AI7"/>
    <mergeCell ref="AT7:AU7"/>
    <mergeCell ref="AZ7:BA7"/>
    <mergeCell ref="AX7:AY7"/>
    <mergeCell ref="C6:G7"/>
    <mergeCell ref="AL7:AM7"/>
    <mergeCell ref="AJ7:AK7"/>
    <mergeCell ref="CE7:CE8"/>
    <mergeCell ref="CG7:CG8"/>
    <mergeCell ref="BF7:BI7"/>
    <mergeCell ref="BJ7:BM7"/>
    <mergeCell ref="BB7:BC7"/>
    <mergeCell ref="CB6:CB8"/>
    <mergeCell ref="CC6:CC8"/>
    <mergeCell ref="BW6:BY6"/>
    <mergeCell ref="BX7:BX8"/>
    <mergeCell ref="BW7:BW8"/>
    <mergeCell ref="BY7:BY8"/>
    <mergeCell ref="BZ6:BZ8"/>
    <mergeCell ref="CA6:CA8"/>
    <mergeCell ref="BD7:BE7"/>
    <mergeCell ref="BS6:BV7"/>
  </mergeCells>
  <pageMargins left="0.32" right="0.15748031496062992" top="0.74803149606299213" bottom="0.39370078740157483" header="0.11811023622047245" footer="0.11811023622047245"/>
  <pageSetup paperSize="9" scale="46" orientation="landscape" r:id="rId1"/>
  <headerFooter alignWithMargins="0">
    <oddFooter>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N19"/>
  <sheetViews>
    <sheetView view="pageBreakPreview" topLeftCell="A4" zoomScaleNormal="70" zoomScaleSheetLayoutView="100" workbookViewId="0">
      <selection activeCell="R13" sqref="R13"/>
    </sheetView>
  </sheetViews>
  <sheetFormatPr defaultColWidth="9.140625" defaultRowHeight="21" x14ac:dyDescent="0.35"/>
  <cols>
    <col min="1" max="1" width="5.5703125" style="80" customWidth="1"/>
    <col min="2" max="2" width="20.85546875" style="80" customWidth="1"/>
    <col min="3" max="3" width="3.85546875" style="80" bestFit="1" customWidth="1"/>
    <col min="4" max="4" width="4.85546875" style="80" customWidth="1"/>
    <col min="5" max="5" width="3.85546875" style="80" bestFit="1" customWidth="1"/>
    <col min="6" max="6" width="4.28515625" style="80" customWidth="1"/>
    <col min="7" max="7" width="3.85546875" style="80" customWidth="1"/>
    <col min="8" max="8" width="4.28515625" style="82" customWidth="1"/>
    <col min="9" max="9" width="4.140625" style="82" customWidth="1"/>
    <col min="10" max="10" width="5.140625" style="80" customWidth="1"/>
    <col min="11" max="17" width="4.28515625" style="80" customWidth="1"/>
    <col min="18" max="89" width="4.28515625" style="82" customWidth="1"/>
    <col min="90" max="90" width="6.28515625" style="80" customWidth="1"/>
    <col min="91" max="16384" width="9.140625" style="84"/>
  </cols>
  <sheetData>
    <row r="2" spans="1:92" ht="23.25" customHeight="1" x14ac:dyDescent="0.35">
      <c r="CD2" s="487" t="s">
        <v>260</v>
      </c>
      <c r="CE2" s="487"/>
      <c r="CF2" s="487"/>
      <c r="CG2" s="487"/>
      <c r="CH2" s="487"/>
      <c r="CI2" s="487"/>
      <c r="CJ2" s="487"/>
      <c r="CK2" s="487"/>
      <c r="CL2" s="487"/>
    </row>
    <row r="3" spans="1:92" s="104" customFormat="1" ht="27.75" customHeight="1" x14ac:dyDescent="0.5">
      <c r="A3" s="390" t="s">
        <v>341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</row>
    <row r="4" spans="1:92" s="104" customFormat="1" ht="27.75" customHeight="1" x14ac:dyDescent="0.5">
      <c r="A4" s="390" t="str">
        <f>ปริมาณงาน!V4</f>
        <v>สำนักงานเขตพื้นที่การศึกษา.............................เขต..........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  <c r="CJ4" s="390"/>
      <c r="CK4" s="390"/>
      <c r="CL4" s="390"/>
    </row>
    <row r="5" spans="1:92" s="104" customFormat="1" ht="27.75" customHeight="1" x14ac:dyDescent="0.5">
      <c r="A5" s="390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</row>
    <row r="6" spans="1:92" ht="14.25" customHeight="1" x14ac:dyDescent="0.35"/>
    <row r="7" spans="1:92" s="105" customFormat="1" ht="28.5" customHeight="1" x14ac:dyDescent="0.5">
      <c r="A7" s="480" t="s">
        <v>133</v>
      </c>
      <c r="B7" s="486" t="s">
        <v>261</v>
      </c>
      <c r="C7" s="421" t="s">
        <v>192</v>
      </c>
      <c r="D7" s="422"/>
      <c r="E7" s="422"/>
      <c r="F7" s="423"/>
      <c r="G7" s="441" t="s">
        <v>342</v>
      </c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1"/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</row>
    <row r="8" spans="1:92" s="105" customFormat="1" ht="117.75" customHeight="1" x14ac:dyDescent="0.5">
      <c r="A8" s="480"/>
      <c r="B8" s="486"/>
      <c r="C8" s="488" t="s">
        <v>236</v>
      </c>
      <c r="D8" s="489"/>
      <c r="E8" s="488" t="s">
        <v>237</v>
      </c>
      <c r="F8" s="489"/>
      <c r="G8" s="488" t="s">
        <v>113</v>
      </c>
      <c r="H8" s="489"/>
      <c r="I8" s="488" t="s">
        <v>193</v>
      </c>
      <c r="J8" s="489"/>
      <c r="K8" s="490" t="s">
        <v>194</v>
      </c>
      <c r="L8" s="491"/>
      <c r="M8" s="490" t="s">
        <v>195</v>
      </c>
      <c r="N8" s="491"/>
      <c r="O8" s="490" t="s">
        <v>196</v>
      </c>
      <c r="P8" s="491"/>
      <c r="Q8" s="488" t="s">
        <v>197</v>
      </c>
      <c r="R8" s="489"/>
      <c r="S8" s="488" t="s">
        <v>198</v>
      </c>
      <c r="T8" s="489"/>
      <c r="U8" s="488" t="s">
        <v>199</v>
      </c>
      <c r="V8" s="489"/>
      <c r="W8" s="490" t="s">
        <v>200</v>
      </c>
      <c r="X8" s="491"/>
      <c r="Y8" s="490" t="s">
        <v>201</v>
      </c>
      <c r="Z8" s="491"/>
      <c r="AA8" s="490" t="s">
        <v>202</v>
      </c>
      <c r="AB8" s="491"/>
      <c r="AC8" s="490" t="s">
        <v>203</v>
      </c>
      <c r="AD8" s="491"/>
      <c r="AE8" s="490" t="s">
        <v>204</v>
      </c>
      <c r="AF8" s="491"/>
      <c r="AG8" s="490" t="s">
        <v>205</v>
      </c>
      <c r="AH8" s="491"/>
      <c r="AI8" s="490" t="s">
        <v>206</v>
      </c>
      <c r="AJ8" s="491"/>
      <c r="AK8" s="490" t="s">
        <v>207</v>
      </c>
      <c r="AL8" s="491"/>
      <c r="AM8" s="490" t="s">
        <v>208</v>
      </c>
      <c r="AN8" s="491"/>
      <c r="AO8" s="490" t="s">
        <v>209</v>
      </c>
      <c r="AP8" s="491"/>
      <c r="AQ8" s="492" t="s">
        <v>210</v>
      </c>
      <c r="AR8" s="493"/>
      <c r="AS8" s="494" t="s">
        <v>211</v>
      </c>
      <c r="AT8" s="489"/>
      <c r="AU8" s="488" t="s">
        <v>212</v>
      </c>
      <c r="AV8" s="489"/>
      <c r="AW8" s="488" t="s">
        <v>213</v>
      </c>
      <c r="AX8" s="489"/>
      <c r="AY8" s="488" t="s">
        <v>214</v>
      </c>
      <c r="AZ8" s="489"/>
      <c r="BA8" s="488" t="s">
        <v>215</v>
      </c>
      <c r="BB8" s="489"/>
      <c r="BC8" s="488" t="s">
        <v>216</v>
      </c>
      <c r="BD8" s="489"/>
      <c r="BE8" s="488" t="s">
        <v>217</v>
      </c>
      <c r="BF8" s="489"/>
      <c r="BG8" s="488" t="s">
        <v>218</v>
      </c>
      <c r="BH8" s="489"/>
      <c r="BI8" s="488" t="s">
        <v>219</v>
      </c>
      <c r="BJ8" s="489"/>
      <c r="BK8" s="488" t="s">
        <v>220</v>
      </c>
      <c r="BL8" s="489"/>
      <c r="BM8" s="488" t="s">
        <v>221</v>
      </c>
      <c r="BN8" s="489"/>
      <c r="BO8" s="488" t="s">
        <v>222</v>
      </c>
      <c r="BP8" s="489"/>
      <c r="BQ8" s="488" t="s">
        <v>223</v>
      </c>
      <c r="BR8" s="489"/>
      <c r="BS8" s="488" t="s">
        <v>224</v>
      </c>
      <c r="BT8" s="489"/>
      <c r="BU8" s="488" t="s">
        <v>225</v>
      </c>
      <c r="BV8" s="489"/>
      <c r="BW8" s="488" t="s">
        <v>226</v>
      </c>
      <c r="BX8" s="489"/>
      <c r="BY8" s="488" t="s">
        <v>227</v>
      </c>
      <c r="BZ8" s="489"/>
      <c r="CA8" s="488" t="s">
        <v>228</v>
      </c>
      <c r="CB8" s="489"/>
      <c r="CC8" s="488" t="s">
        <v>229</v>
      </c>
      <c r="CD8" s="489"/>
      <c r="CE8" s="488" t="s">
        <v>230</v>
      </c>
      <c r="CF8" s="489"/>
      <c r="CG8" s="488" t="s">
        <v>231</v>
      </c>
      <c r="CH8" s="489"/>
      <c r="CI8" s="488" t="s">
        <v>232</v>
      </c>
      <c r="CJ8" s="489"/>
      <c r="CK8" s="495" t="s">
        <v>235</v>
      </c>
      <c r="CL8" s="496"/>
      <c r="CN8" s="113"/>
    </row>
    <row r="9" spans="1:92" ht="23.25" customHeight="1" x14ac:dyDescent="0.35">
      <c r="A9" s="480"/>
      <c r="B9" s="486"/>
      <c r="C9" s="181" t="s">
        <v>262</v>
      </c>
      <c r="D9" s="181" t="s">
        <v>263</v>
      </c>
      <c r="E9" s="181" t="s">
        <v>262</v>
      </c>
      <c r="F9" s="181" t="s">
        <v>263</v>
      </c>
      <c r="G9" s="181" t="s">
        <v>262</v>
      </c>
      <c r="H9" s="181" t="s">
        <v>263</v>
      </c>
      <c r="I9" s="181" t="s">
        <v>262</v>
      </c>
      <c r="J9" s="181" t="s">
        <v>263</v>
      </c>
      <c r="K9" s="181" t="s">
        <v>262</v>
      </c>
      <c r="L9" s="181" t="s">
        <v>263</v>
      </c>
      <c r="M9" s="181" t="s">
        <v>262</v>
      </c>
      <c r="N9" s="181" t="s">
        <v>263</v>
      </c>
      <c r="O9" s="181" t="s">
        <v>262</v>
      </c>
      <c r="P9" s="181" t="s">
        <v>263</v>
      </c>
      <c r="Q9" s="181" t="s">
        <v>262</v>
      </c>
      <c r="R9" s="181" t="s">
        <v>263</v>
      </c>
      <c r="S9" s="181" t="s">
        <v>262</v>
      </c>
      <c r="T9" s="181" t="s">
        <v>263</v>
      </c>
      <c r="U9" s="181" t="s">
        <v>262</v>
      </c>
      <c r="V9" s="181" t="s">
        <v>263</v>
      </c>
      <c r="W9" s="181" t="s">
        <v>262</v>
      </c>
      <c r="X9" s="181" t="s">
        <v>263</v>
      </c>
      <c r="Y9" s="181" t="s">
        <v>262</v>
      </c>
      <c r="Z9" s="181" t="s">
        <v>263</v>
      </c>
      <c r="AA9" s="181" t="s">
        <v>262</v>
      </c>
      <c r="AB9" s="181" t="s">
        <v>263</v>
      </c>
      <c r="AC9" s="181" t="s">
        <v>262</v>
      </c>
      <c r="AD9" s="181" t="s">
        <v>263</v>
      </c>
      <c r="AE9" s="181" t="s">
        <v>262</v>
      </c>
      <c r="AF9" s="181" t="s">
        <v>263</v>
      </c>
      <c r="AG9" s="181" t="s">
        <v>262</v>
      </c>
      <c r="AH9" s="181" t="s">
        <v>263</v>
      </c>
      <c r="AI9" s="181" t="s">
        <v>262</v>
      </c>
      <c r="AJ9" s="181" t="s">
        <v>263</v>
      </c>
      <c r="AK9" s="181" t="s">
        <v>262</v>
      </c>
      <c r="AL9" s="181" t="s">
        <v>263</v>
      </c>
      <c r="AM9" s="181" t="s">
        <v>262</v>
      </c>
      <c r="AN9" s="181" t="s">
        <v>263</v>
      </c>
      <c r="AO9" s="181" t="s">
        <v>262</v>
      </c>
      <c r="AP9" s="181" t="s">
        <v>263</v>
      </c>
      <c r="AQ9" s="181" t="s">
        <v>262</v>
      </c>
      <c r="AR9" s="181" t="s">
        <v>263</v>
      </c>
      <c r="AS9" s="181" t="s">
        <v>262</v>
      </c>
      <c r="AT9" s="181" t="s">
        <v>263</v>
      </c>
      <c r="AU9" s="181" t="s">
        <v>262</v>
      </c>
      <c r="AV9" s="181" t="s">
        <v>263</v>
      </c>
      <c r="AW9" s="181" t="s">
        <v>262</v>
      </c>
      <c r="AX9" s="181" t="s">
        <v>263</v>
      </c>
      <c r="AY9" s="181" t="s">
        <v>262</v>
      </c>
      <c r="AZ9" s="181" t="s">
        <v>263</v>
      </c>
      <c r="BA9" s="181" t="s">
        <v>262</v>
      </c>
      <c r="BB9" s="181" t="s">
        <v>263</v>
      </c>
      <c r="BC9" s="181" t="s">
        <v>262</v>
      </c>
      <c r="BD9" s="181" t="s">
        <v>263</v>
      </c>
      <c r="BE9" s="181" t="s">
        <v>262</v>
      </c>
      <c r="BF9" s="181" t="s">
        <v>263</v>
      </c>
      <c r="BG9" s="181" t="s">
        <v>262</v>
      </c>
      <c r="BH9" s="181" t="s">
        <v>263</v>
      </c>
      <c r="BI9" s="181" t="s">
        <v>262</v>
      </c>
      <c r="BJ9" s="181" t="s">
        <v>263</v>
      </c>
      <c r="BK9" s="181" t="s">
        <v>262</v>
      </c>
      <c r="BL9" s="181" t="s">
        <v>263</v>
      </c>
      <c r="BM9" s="181" t="s">
        <v>262</v>
      </c>
      <c r="BN9" s="181" t="s">
        <v>263</v>
      </c>
      <c r="BO9" s="181" t="s">
        <v>262</v>
      </c>
      <c r="BP9" s="181" t="s">
        <v>263</v>
      </c>
      <c r="BQ9" s="181" t="s">
        <v>262</v>
      </c>
      <c r="BR9" s="181" t="s">
        <v>263</v>
      </c>
      <c r="BS9" s="181" t="s">
        <v>262</v>
      </c>
      <c r="BT9" s="181" t="s">
        <v>263</v>
      </c>
      <c r="BU9" s="181" t="s">
        <v>262</v>
      </c>
      <c r="BV9" s="181" t="s">
        <v>263</v>
      </c>
      <c r="BW9" s="181" t="s">
        <v>262</v>
      </c>
      <c r="BX9" s="181" t="s">
        <v>263</v>
      </c>
      <c r="BY9" s="181" t="s">
        <v>262</v>
      </c>
      <c r="BZ9" s="181" t="s">
        <v>263</v>
      </c>
      <c r="CA9" s="181" t="s">
        <v>262</v>
      </c>
      <c r="CB9" s="181" t="s">
        <v>263</v>
      </c>
      <c r="CC9" s="181" t="s">
        <v>262</v>
      </c>
      <c r="CD9" s="181" t="s">
        <v>263</v>
      </c>
      <c r="CE9" s="181" t="s">
        <v>262</v>
      </c>
      <c r="CF9" s="181" t="s">
        <v>263</v>
      </c>
      <c r="CG9" s="181" t="s">
        <v>262</v>
      </c>
      <c r="CH9" s="181" t="s">
        <v>263</v>
      </c>
      <c r="CI9" s="181" t="s">
        <v>262</v>
      </c>
      <c r="CJ9" s="181" t="s">
        <v>263</v>
      </c>
      <c r="CK9" s="181" t="s">
        <v>262</v>
      </c>
      <c r="CL9" s="181" t="s">
        <v>263</v>
      </c>
    </row>
    <row r="10" spans="1:92" x14ac:dyDescent="0.35">
      <c r="A10" s="180"/>
      <c r="B10" s="181">
        <f>ปริมาณงาน!$G$10</f>
        <v>0</v>
      </c>
      <c r="C10" s="185">
        <f>'ผู้เกษียณ ปี 2563 สอน'!E133</f>
        <v>0</v>
      </c>
      <c r="D10" s="185">
        <f>ทดแทนความต้องการ!E133</f>
        <v>0</v>
      </c>
      <c r="E10" s="185">
        <f>'ผู้เกษียณ ปี 2563 สอน'!F133</f>
        <v>0</v>
      </c>
      <c r="F10" s="185">
        <f>ทดแทนความต้องการ!F133</f>
        <v>0</v>
      </c>
      <c r="G10" s="185">
        <f>'ผู้เกษียณ ปี 2563 สอน'!G133</f>
        <v>0</v>
      </c>
      <c r="H10" s="185">
        <f>ทดแทนความต้องการ!G133</f>
        <v>0</v>
      </c>
      <c r="I10" s="185">
        <f>'ผู้เกษียณ ปี 2563 สอน'!H133</f>
        <v>0</v>
      </c>
      <c r="J10" s="185">
        <f>ทดแทนความต้องการ!H133</f>
        <v>0</v>
      </c>
      <c r="K10" s="185">
        <f>'ผู้เกษียณ ปี 2563 สอน'!I133</f>
        <v>0</v>
      </c>
      <c r="L10" s="185">
        <f>ทดแทนความต้องการ!I133</f>
        <v>0</v>
      </c>
      <c r="M10" s="185">
        <f>'ผู้เกษียณ ปี 2563 สอน'!J133</f>
        <v>0</v>
      </c>
      <c r="N10" s="185">
        <f>ทดแทนความต้องการ!J133</f>
        <v>0</v>
      </c>
      <c r="O10" s="185">
        <f>'ผู้เกษียณ ปี 2563 สอน'!K133</f>
        <v>0</v>
      </c>
      <c r="P10" s="185">
        <f>ทดแทนความต้องการ!K133</f>
        <v>0</v>
      </c>
      <c r="Q10" s="185">
        <f>'ผู้เกษียณ ปี 2563 สอน'!L133</f>
        <v>0</v>
      </c>
      <c r="R10" s="185">
        <f>ทดแทนความต้องการ!L133</f>
        <v>0</v>
      </c>
      <c r="S10" s="185">
        <f>'ผู้เกษียณ ปี 2563 สอน'!M133</f>
        <v>0</v>
      </c>
      <c r="T10" s="185">
        <f>ทดแทนความต้องการ!M133</f>
        <v>0</v>
      </c>
      <c r="U10" s="185">
        <f>'ผู้เกษียณ ปี 2563 สอน'!N133</f>
        <v>0</v>
      </c>
      <c r="V10" s="185">
        <f>ทดแทนความต้องการ!N133</f>
        <v>0</v>
      </c>
      <c r="W10" s="185">
        <f>'ผู้เกษียณ ปี 2563 สอน'!O133</f>
        <v>0</v>
      </c>
      <c r="X10" s="185">
        <f>ทดแทนความต้องการ!O133</f>
        <v>0</v>
      </c>
      <c r="Y10" s="185">
        <f>'ผู้เกษียณ ปี 2563 สอน'!P133</f>
        <v>0</v>
      </c>
      <c r="Z10" s="185">
        <f>ทดแทนความต้องการ!P133</f>
        <v>0</v>
      </c>
      <c r="AA10" s="185">
        <f>'ผู้เกษียณ ปี 2563 สอน'!Q133</f>
        <v>0</v>
      </c>
      <c r="AB10" s="185">
        <f>ทดแทนความต้องการ!Q133</f>
        <v>0</v>
      </c>
      <c r="AC10" s="185">
        <f>'ผู้เกษียณ ปี 2563 สอน'!R133</f>
        <v>0</v>
      </c>
      <c r="AD10" s="185">
        <f>ทดแทนความต้องการ!R133</f>
        <v>0</v>
      </c>
      <c r="AE10" s="185">
        <f>'ผู้เกษียณ ปี 2563 สอน'!S133</f>
        <v>0</v>
      </c>
      <c r="AF10" s="185">
        <f>ทดแทนความต้องการ!S133</f>
        <v>0</v>
      </c>
      <c r="AG10" s="185">
        <f>'ผู้เกษียณ ปี 2563 สอน'!T133</f>
        <v>0</v>
      </c>
      <c r="AH10" s="185">
        <f>ทดแทนความต้องการ!T133</f>
        <v>0</v>
      </c>
      <c r="AI10" s="185">
        <f>'ผู้เกษียณ ปี 2563 สอน'!U133</f>
        <v>0</v>
      </c>
      <c r="AJ10" s="185">
        <f>ทดแทนความต้องการ!U133</f>
        <v>0</v>
      </c>
      <c r="AK10" s="185">
        <f>'ผู้เกษียณ ปี 2563 สอน'!V133</f>
        <v>0</v>
      </c>
      <c r="AL10" s="185">
        <f>ทดแทนความต้องการ!V133</f>
        <v>0</v>
      </c>
      <c r="AM10" s="185">
        <f>'ผู้เกษียณ ปี 2563 สอน'!W133</f>
        <v>0</v>
      </c>
      <c r="AN10" s="185">
        <f>ทดแทนความต้องการ!W133</f>
        <v>0</v>
      </c>
      <c r="AO10" s="185">
        <f>'ผู้เกษียณ ปี 2563 สอน'!X133</f>
        <v>0</v>
      </c>
      <c r="AP10" s="185">
        <f>ทดแทนความต้องการ!X133</f>
        <v>0</v>
      </c>
      <c r="AQ10" s="185">
        <f>'ผู้เกษียณ ปี 2563 สอน'!Y133</f>
        <v>0</v>
      </c>
      <c r="AR10" s="185">
        <f>ทดแทนความต้องการ!Y133</f>
        <v>0</v>
      </c>
      <c r="AS10" s="185">
        <f>'ผู้เกษียณ ปี 2563 สอน'!Z133</f>
        <v>0</v>
      </c>
      <c r="AT10" s="185">
        <f>ทดแทนความต้องการ!Z133</f>
        <v>0</v>
      </c>
      <c r="AU10" s="185">
        <f>'ผู้เกษียณ ปี 2563 สอน'!AA133</f>
        <v>0</v>
      </c>
      <c r="AV10" s="185">
        <f>ทดแทนความต้องการ!AA133</f>
        <v>0</v>
      </c>
      <c r="AW10" s="185">
        <f>'ผู้เกษียณ ปี 2563 สอน'!AB133</f>
        <v>0</v>
      </c>
      <c r="AX10" s="185">
        <f>ทดแทนความต้องการ!AB133</f>
        <v>0</v>
      </c>
      <c r="AY10" s="185">
        <f>'ผู้เกษียณ ปี 2563 สอน'!AC133</f>
        <v>0</v>
      </c>
      <c r="AZ10" s="185">
        <f>ทดแทนความต้องการ!AC133</f>
        <v>0</v>
      </c>
      <c r="BA10" s="185">
        <f>'ผู้เกษียณ ปี 2563 สอน'!AE133</f>
        <v>0</v>
      </c>
      <c r="BB10" s="185">
        <f>ทดแทนความต้องการ!AD133</f>
        <v>0</v>
      </c>
      <c r="BC10" s="185">
        <f>'ผู้เกษียณ ปี 2563 สอน'!AE133</f>
        <v>0</v>
      </c>
      <c r="BD10" s="185">
        <f>ทดแทนความต้องการ!AE133</f>
        <v>0</v>
      </c>
      <c r="BE10" s="185">
        <f>'ผู้เกษียณ ปี 2563 สอน'!AF133</f>
        <v>0</v>
      </c>
      <c r="BF10" s="185">
        <f>ทดแทนความต้องการ!AF133</f>
        <v>0</v>
      </c>
      <c r="BG10" s="185">
        <f>'ผู้เกษียณ ปี 2563 สอน'!AG133</f>
        <v>0</v>
      </c>
      <c r="BH10" s="185">
        <f>ทดแทนความต้องการ!AG133</f>
        <v>0</v>
      </c>
      <c r="BI10" s="185">
        <f>'ผู้เกษียณ ปี 2563 สอน'!AH133</f>
        <v>0</v>
      </c>
      <c r="BJ10" s="185">
        <f>ทดแทนความต้องการ!AH133</f>
        <v>0</v>
      </c>
      <c r="BK10" s="185">
        <f>'ผู้เกษียณ ปี 2563 สอน'!AI133</f>
        <v>0</v>
      </c>
      <c r="BL10" s="185">
        <f>ทดแทนความต้องการ!AI133</f>
        <v>0</v>
      </c>
      <c r="BM10" s="185">
        <f>'ผู้เกษียณ ปี 2563 สอน'!AJ133</f>
        <v>0</v>
      </c>
      <c r="BN10" s="185">
        <f>ทดแทนความต้องการ!AJ133</f>
        <v>0</v>
      </c>
      <c r="BO10" s="185">
        <f>'ผู้เกษียณ ปี 2563 สอน'!AK133</f>
        <v>0</v>
      </c>
      <c r="BP10" s="185">
        <f>ทดแทนความต้องการ!AK133</f>
        <v>0</v>
      </c>
      <c r="BQ10" s="185">
        <f>'ผู้เกษียณ ปี 2563 สอน'!AL133</f>
        <v>0</v>
      </c>
      <c r="BR10" s="185">
        <f>ทดแทนความต้องการ!AL133</f>
        <v>0</v>
      </c>
      <c r="BS10" s="185">
        <f>'ผู้เกษียณ ปี 2563 สอน'!AM133</f>
        <v>0</v>
      </c>
      <c r="BT10" s="185">
        <f>ทดแทนความต้องการ!AM133</f>
        <v>0</v>
      </c>
      <c r="BU10" s="185">
        <f>'ผู้เกษียณ ปี 2563 สอน'!AN133</f>
        <v>0</v>
      </c>
      <c r="BV10" s="185">
        <f>ทดแทนความต้องการ!AN133</f>
        <v>0</v>
      </c>
      <c r="BW10" s="185">
        <f>'ผู้เกษียณ ปี 2563 สอน'!AO133</f>
        <v>0</v>
      </c>
      <c r="BX10" s="185">
        <f>ทดแทนความต้องการ!AO133</f>
        <v>0</v>
      </c>
      <c r="BY10" s="185">
        <f>'ผู้เกษียณ ปี 2563 สอน'!AP133</f>
        <v>0</v>
      </c>
      <c r="BZ10" s="185">
        <f>ทดแทนความต้องการ!AP133</f>
        <v>0</v>
      </c>
      <c r="CA10" s="185">
        <f>'ผู้เกษียณ ปี 2563 สอน'!AQ133</f>
        <v>0</v>
      </c>
      <c r="CB10" s="185">
        <f>ทดแทนความต้องการ!AQ133</f>
        <v>0</v>
      </c>
      <c r="CC10" s="185">
        <f>'ผู้เกษียณ ปี 2563 สอน'!AR133</f>
        <v>0</v>
      </c>
      <c r="CD10" s="185">
        <f>ทดแทนความต้องการ!AR133</f>
        <v>0</v>
      </c>
      <c r="CE10" s="185">
        <f>'ผู้เกษียณ ปี 2563 สอน'!AS133</f>
        <v>0</v>
      </c>
      <c r="CF10" s="185">
        <f>ทดแทนความต้องการ!AS133</f>
        <v>0</v>
      </c>
      <c r="CG10" s="185">
        <f>'ผู้เกษียณ ปี 2563 สอน'!AT133</f>
        <v>0</v>
      </c>
      <c r="CH10" s="185">
        <f>ทดแทนความต้องการ!AT133</f>
        <v>0</v>
      </c>
      <c r="CI10" s="185">
        <f>'ผู้เกษียณ ปี 2563 สอน'!AU133</f>
        <v>0</v>
      </c>
      <c r="CJ10" s="185">
        <f>ทดแทนความต้องการ!AZ133</f>
        <v>0</v>
      </c>
      <c r="CK10" s="185">
        <f>'ผู้เกษียณ ปี 2563 สอน'!BA133</f>
        <v>0</v>
      </c>
      <c r="CL10" s="186">
        <f>ทดแทนความต้องการ!BA133</f>
        <v>0</v>
      </c>
    </row>
    <row r="12" spans="1:92" ht="36" x14ac:dyDescent="0.55000000000000004">
      <c r="B12" s="136" t="s">
        <v>264</v>
      </c>
      <c r="C12" s="136"/>
      <c r="D12" s="136"/>
      <c r="E12" s="136"/>
      <c r="F12" s="136"/>
      <c r="G12" s="136"/>
    </row>
    <row r="13" spans="1:92" ht="36" x14ac:dyDescent="0.55000000000000004">
      <c r="B13" s="137" t="s">
        <v>265</v>
      </c>
      <c r="C13" s="137"/>
      <c r="D13" s="137"/>
      <c r="E13" s="137"/>
      <c r="F13" s="137"/>
      <c r="G13" s="137"/>
      <c r="J13" s="114"/>
      <c r="K13" s="114"/>
    </row>
    <row r="14" spans="1:92" x14ac:dyDescent="0.35">
      <c r="B14" s="100"/>
      <c r="C14" s="100"/>
      <c r="D14" s="100"/>
      <c r="E14" s="100"/>
      <c r="F14" s="100"/>
      <c r="G14" s="100"/>
      <c r="J14" s="114"/>
      <c r="K14" s="114"/>
    </row>
    <row r="15" spans="1:92" x14ac:dyDescent="0.35">
      <c r="B15" s="100"/>
      <c r="C15" s="100"/>
      <c r="D15" s="100"/>
      <c r="E15" s="100"/>
      <c r="F15" s="100"/>
      <c r="G15" s="100"/>
      <c r="J15" s="114"/>
      <c r="K15" s="114"/>
    </row>
    <row r="16" spans="1:92" x14ac:dyDescent="0.35">
      <c r="B16" s="100"/>
      <c r="C16" s="100"/>
      <c r="D16" s="100"/>
      <c r="E16" s="100"/>
      <c r="F16" s="100"/>
      <c r="G16" s="100"/>
      <c r="J16" s="114"/>
      <c r="K16" s="114"/>
    </row>
    <row r="17" spans="2:11" x14ac:dyDescent="0.35">
      <c r="B17" s="100"/>
      <c r="C17" s="100"/>
      <c r="D17" s="100"/>
      <c r="E17" s="100"/>
      <c r="F17" s="100"/>
      <c r="G17" s="100"/>
      <c r="J17" s="114"/>
      <c r="K17" s="114"/>
    </row>
    <row r="18" spans="2:11" x14ac:dyDescent="0.35">
      <c r="B18" s="100"/>
      <c r="C18" s="100"/>
      <c r="D18" s="100"/>
      <c r="E18" s="100"/>
      <c r="F18" s="100"/>
      <c r="G18" s="100"/>
      <c r="J18" s="114"/>
      <c r="K18" s="114"/>
    </row>
    <row r="19" spans="2:11" x14ac:dyDescent="0.35">
      <c r="J19" s="114"/>
      <c r="K19" s="114"/>
    </row>
  </sheetData>
  <mergeCells count="52">
    <mergeCell ref="C7:F7"/>
    <mergeCell ref="C8:D8"/>
    <mergeCell ref="E8:F8"/>
    <mergeCell ref="A7:A9"/>
    <mergeCell ref="G7:CL7"/>
    <mergeCell ref="CE8:CF8"/>
    <mergeCell ref="CG8:CH8"/>
    <mergeCell ref="CI8:CJ8"/>
    <mergeCell ref="CK8:CL8"/>
    <mergeCell ref="B7:B9"/>
    <mergeCell ref="BU8:BV8"/>
    <mergeCell ref="BW8:BX8"/>
    <mergeCell ref="BY8:BZ8"/>
    <mergeCell ref="CA8:CB8"/>
    <mergeCell ref="CC8:CD8"/>
    <mergeCell ref="BK8:BL8"/>
    <mergeCell ref="BM8:BN8"/>
    <mergeCell ref="BO8:BP8"/>
    <mergeCell ref="BQ8:BR8"/>
    <mergeCell ref="AY8:AZ8"/>
    <mergeCell ref="BS8:BT8"/>
    <mergeCell ref="BA8:BB8"/>
    <mergeCell ref="BC8:BD8"/>
    <mergeCell ref="BE8:BF8"/>
    <mergeCell ref="BG8:BH8"/>
    <mergeCell ref="BI8:BJ8"/>
    <mergeCell ref="AO8:AP8"/>
    <mergeCell ref="AQ8:AR8"/>
    <mergeCell ref="AS8:AT8"/>
    <mergeCell ref="AU8:AV8"/>
    <mergeCell ref="AW8:AX8"/>
    <mergeCell ref="AE8:AF8"/>
    <mergeCell ref="AG8:AH8"/>
    <mergeCell ref="AI8:AJ8"/>
    <mergeCell ref="AK8:AL8"/>
    <mergeCell ref="AM8:AN8"/>
    <mergeCell ref="CD2:CL2"/>
    <mergeCell ref="A3:CL3"/>
    <mergeCell ref="A4:CL4"/>
    <mergeCell ref="A5:CL5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</mergeCells>
  <printOptions horizontalCentered="1"/>
  <pageMargins left="0.47244094488188981" right="0.35433070866141736" top="0.74803149606299213" bottom="0.74803149606299213" header="0.31496062992125984" footer="0.31496062992125984"/>
  <pageSetup paperSize="9" scale="50" orientation="landscape" r:id="rId1"/>
  <colBreaks count="1" manualBreakCount="1">
    <brk id="90" max="1048575" man="1"/>
  </colBreaks>
  <ignoredErrors>
    <ignoredError sqref="R10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X138"/>
  <sheetViews>
    <sheetView topLeftCell="U3" zoomScaleNormal="100" workbookViewId="0">
      <selection activeCell="AS13" sqref="C13:AS13"/>
    </sheetView>
  </sheetViews>
  <sheetFormatPr defaultColWidth="9.140625" defaultRowHeight="21" x14ac:dyDescent="0.35"/>
  <cols>
    <col min="1" max="1" width="5.42578125" style="80" customWidth="1"/>
    <col min="2" max="2" width="23.140625" style="80" customWidth="1"/>
    <col min="3" max="4" width="4.42578125" style="80" bestFit="1" customWidth="1"/>
    <col min="5" max="6" width="4.5703125" style="82" customWidth="1"/>
    <col min="7" max="10" width="4.5703125" style="80" customWidth="1"/>
    <col min="11" max="13" width="4.5703125" style="82" customWidth="1"/>
    <col min="14" max="26" width="4.5703125" style="80" customWidth="1"/>
    <col min="27" max="45" width="4.5703125" style="82" customWidth="1"/>
    <col min="46" max="46" width="5.42578125" style="82" customWidth="1"/>
    <col min="47" max="47" width="4.5703125" style="82" customWidth="1"/>
    <col min="48" max="48" width="7" style="81" customWidth="1"/>
    <col min="49" max="16384" width="9.140625" style="84"/>
  </cols>
  <sheetData>
    <row r="2" spans="1:50" x14ac:dyDescent="0.35">
      <c r="AV2" s="83" t="s">
        <v>296</v>
      </c>
    </row>
    <row r="3" spans="1:50" s="85" customFormat="1" ht="27" customHeight="1" x14ac:dyDescent="0.5">
      <c r="A3" s="406" t="s">
        <v>258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</row>
    <row r="4" spans="1:50" s="85" customFormat="1" ht="27" customHeight="1" x14ac:dyDescent="0.5">
      <c r="A4" s="406" t="str">
        <f>ปริมาณงาน!V4</f>
        <v>สำนักงานเขตพื้นที่การศึกษา.............................เขต..........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</row>
    <row r="5" spans="1:50" s="85" customFormat="1" ht="27" customHeight="1" x14ac:dyDescent="0.5">
      <c r="A5" s="406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</row>
    <row r="6" spans="1:50" ht="13.9" customHeight="1" x14ac:dyDescent="0.35"/>
    <row r="7" spans="1:50" s="86" customFormat="1" ht="36.75" customHeight="1" x14ac:dyDescent="0.5">
      <c r="A7" s="407" t="s">
        <v>133</v>
      </c>
      <c r="B7" s="498" t="s">
        <v>134</v>
      </c>
      <c r="C7" s="446" t="s">
        <v>192</v>
      </c>
      <c r="D7" s="446"/>
      <c r="E7" s="446" t="s">
        <v>259</v>
      </c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218"/>
    </row>
    <row r="8" spans="1:50" s="86" customFormat="1" ht="21.75" customHeight="1" x14ac:dyDescent="0.5">
      <c r="A8" s="408"/>
      <c r="B8" s="408"/>
      <c r="C8" s="447" t="s">
        <v>236</v>
      </c>
      <c r="D8" s="447" t="s">
        <v>237</v>
      </c>
      <c r="E8" s="445" t="s">
        <v>113</v>
      </c>
      <c r="F8" s="445" t="s">
        <v>193</v>
      </c>
      <c r="G8" s="500" t="s">
        <v>194</v>
      </c>
      <c r="H8" s="500" t="s">
        <v>195</v>
      </c>
      <c r="I8" s="500" t="s">
        <v>196</v>
      </c>
      <c r="J8" s="445" t="s">
        <v>197</v>
      </c>
      <c r="K8" s="445" t="s">
        <v>198</v>
      </c>
      <c r="L8" s="445" t="s">
        <v>199</v>
      </c>
      <c r="M8" s="500" t="s">
        <v>200</v>
      </c>
      <c r="N8" s="500" t="s">
        <v>201</v>
      </c>
      <c r="O8" s="500" t="s">
        <v>202</v>
      </c>
      <c r="P8" s="500" t="s">
        <v>203</v>
      </c>
      <c r="Q8" s="500" t="s">
        <v>204</v>
      </c>
      <c r="R8" s="500" t="s">
        <v>205</v>
      </c>
      <c r="S8" s="500" t="s">
        <v>206</v>
      </c>
      <c r="T8" s="500" t="s">
        <v>207</v>
      </c>
      <c r="U8" s="500" t="s">
        <v>208</v>
      </c>
      <c r="V8" s="500" t="s">
        <v>209</v>
      </c>
      <c r="W8" s="501" t="s">
        <v>210</v>
      </c>
      <c r="X8" s="500" t="s">
        <v>211</v>
      </c>
      <c r="Y8" s="500" t="s">
        <v>212</v>
      </c>
      <c r="Z8" s="500" t="s">
        <v>213</v>
      </c>
      <c r="AA8" s="445" t="s">
        <v>214</v>
      </c>
      <c r="AB8" s="445" t="s">
        <v>215</v>
      </c>
      <c r="AC8" s="445" t="s">
        <v>216</v>
      </c>
      <c r="AD8" s="445" t="s">
        <v>217</v>
      </c>
      <c r="AE8" s="445" t="s">
        <v>218</v>
      </c>
      <c r="AF8" s="445" t="s">
        <v>219</v>
      </c>
      <c r="AG8" s="445" t="s">
        <v>220</v>
      </c>
      <c r="AH8" s="445" t="s">
        <v>221</v>
      </c>
      <c r="AI8" s="445" t="s">
        <v>222</v>
      </c>
      <c r="AJ8" s="445" t="s">
        <v>223</v>
      </c>
      <c r="AK8" s="445" t="s">
        <v>224</v>
      </c>
      <c r="AL8" s="445" t="s">
        <v>225</v>
      </c>
      <c r="AM8" s="445" t="s">
        <v>226</v>
      </c>
      <c r="AN8" s="445" t="s">
        <v>227</v>
      </c>
      <c r="AO8" s="445" t="s">
        <v>228</v>
      </c>
      <c r="AP8" s="445" t="s">
        <v>229</v>
      </c>
      <c r="AQ8" s="445" t="s">
        <v>230</v>
      </c>
      <c r="AR8" s="445" t="s">
        <v>231</v>
      </c>
      <c r="AS8" s="445" t="s">
        <v>232</v>
      </c>
      <c r="AT8" s="444" t="s">
        <v>233</v>
      </c>
      <c r="AU8" s="444" t="s">
        <v>234</v>
      </c>
      <c r="AV8" s="499" t="s">
        <v>235</v>
      </c>
    </row>
    <row r="9" spans="1:50" s="86" customFormat="1" ht="21.4" customHeight="1" x14ac:dyDescent="0.5">
      <c r="A9" s="408"/>
      <c r="B9" s="408"/>
      <c r="C9" s="448"/>
      <c r="D9" s="448"/>
      <c r="E9" s="414"/>
      <c r="F9" s="414"/>
      <c r="G9" s="415"/>
      <c r="H9" s="415"/>
      <c r="I9" s="415"/>
      <c r="J9" s="414"/>
      <c r="K9" s="414"/>
      <c r="L9" s="414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8"/>
      <c r="X9" s="415"/>
      <c r="Y9" s="415"/>
      <c r="Z9" s="415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25"/>
      <c r="AL9" s="414"/>
      <c r="AM9" s="425"/>
      <c r="AN9" s="414"/>
      <c r="AO9" s="414"/>
      <c r="AP9" s="414"/>
      <c r="AQ9" s="414"/>
      <c r="AR9" s="414"/>
      <c r="AS9" s="414"/>
      <c r="AT9" s="444"/>
      <c r="AU9" s="444"/>
      <c r="AV9" s="426"/>
    </row>
    <row r="10" spans="1:50" s="86" customFormat="1" ht="21.4" customHeight="1" x14ac:dyDescent="0.5">
      <c r="A10" s="408"/>
      <c r="B10" s="408"/>
      <c r="C10" s="448"/>
      <c r="D10" s="448"/>
      <c r="E10" s="414"/>
      <c r="F10" s="414"/>
      <c r="G10" s="415"/>
      <c r="H10" s="415"/>
      <c r="I10" s="415"/>
      <c r="J10" s="414"/>
      <c r="K10" s="414"/>
      <c r="L10" s="414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8"/>
      <c r="X10" s="415"/>
      <c r="Y10" s="415"/>
      <c r="Z10" s="415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25"/>
      <c r="AL10" s="414"/>
      <c r="AM10" s="425"/>
      <c r="AN10" s="414"/>
      <c r="AO10" s="414"/>
      <c r="AP10" s="414"/>
      <c r="AQ10" s="414"/>
      <c r="AR10" s="414"/>
      <c r="AS10" s="414"/>
      <c r="AT10" s="444"/>
      <c r="AU10" s="444"/>
      <c r="AV10" s="426"/>
    </row>
    <row r="11" spans="1:50" s="86" customFormat="1" x14ac:dyDescent="0.5">
      <c r="A11" s="408"/>
      <c r="B11" s="408"/>
      <c r="C11" s="448"/>
      <c r="D11" s="448"/>
      <c r="E11" s="414"/>
      <c r="F11" s="414"/>
      <c r="G11" s="415"/>
      <c r="H11" s="415"/>
      <c r="I11" s="415"/>
      <c r="J11" s="414"/>
      <c r="K11" s="414"/>
      <c r="L11" s="414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8"/>
      <c r="X11" s="415"/>
      <c r="Y11" s="415"/>
      <c r="Z11" s="415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25"/>
      <c r="AL11" s="414"/>
      <c r="AM11" s="425"/>
      <c r="AN11" s="414"/>
      <c r="AO11" s="414"/>
      <c r="AP11" s="414"/>
      <c r="AQ11" s="414"/>
      <c r="AR11" s="414"/>
      <c r="AS11" s="414"/>
      <c r="AT11" s="444"/>
      <c r="AU11" s="444"/>
      <c r="AV11" s="426"/>
    </row>
    <row r="12" spans="1:50" s="86" customFormat="1" x14ac:dyDescent="0.5">
      <c r="A12" s="497"/>
      <c r="B12" s="408"/>
      <c r="C12" s="448"/>
      <c r="D12" s="448"/>
      <c r="E12" s="414"/>
      <c r="F12" s="414"/>
      <c r="G12" s="415"/>
      <c r="H12" s="415"/>
      <c r="I12" s="415"/>
      <c r="J12" s="414"/>
      <c r="K12" s="414"/>
      <c r="L12" s="414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8"/>
      <c r="X12" s="415"/>
      <c r="Y12" s="415"/>
      <c r="Z12" s="415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25"/>
      <c r="AL12" s="414"/>
      <c r="AM12" s="425"/>
      <c r="AN12" s="414"/>
      <c r="AO12" s="414"/>
      <c r="AP12" s="414"/>
      <c r="AQ12" s="414"/>
      <c r="AR12" s="414"/>
      <c r="AS12" s="414"/>
      <c r="AT12" s="445"/>
      <c r="AU12" s="445"/>
      <c r="AV12" s="426"/>
    </row>
    <row r="13" spans="1:50" ht="21.95" customHeight="1" x14ac:dyDescent="0.35">
      <c r="A13" s="87">
        <v>1</v>
      </c>
      <c r="B13" s="88"/>
      <c r="C13" s="88"/>
      <c r="D13" s="88"/>
      <c r="E13" s="90"/>
      <c r="F13" s="90"/>
      <c r="G13" s="89"/>
      <c r="H13" s="89"/>
      <c r="I13" s="89"/>
      <c r="J13" s="89"/>
      <c r="K13" s="90"/>
      <c r="L13" s="90"/>
      <c r="M13" s="90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187"/>
      <c r="AU13" s="187"/>
      <c r="AV13" s="91">
        <v>10</v>
      </c>
      <c r="AX13" s="91">
        <f>SUM(C13:AU13)</f>
        <v>0</v>
      </c>
    </row>
    <row r="14" spans="1:50" ht="21.95" customHeight="1" x14ac:dyDescent="0.35">
      <c r="A14" s="92">
        <v>2</v>
      </c>
      <c r="B14" s="93"/>
      <c r="C14" s="93"/>
      <c r="D14" s="93"/>
      <c r="E14" s="95"/>
      <c r="F14" s="95"/>
      <c r="G14" s="94"/>
      <c r="H14" s="94"/>
      <c r="I14" s="94"/>
      <c r="J14" s="94"/>
      <c r="K14" s="95"/>
      <c r="L14" s="95"/>
      <c r="M14" s="95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188"/>
      <c r="AU14" s="188"/>
      <c r="AV14" s="91">
        <f t="shared" ref="AV14:AV77" si="0">SUM(E14:AU14)</f>
        <v>0</v>
      </c>
      <c r="AX14" s="91">
        <f t="shared" ref="AX14:AX77" si="1">SUM(E14:AU14)</f>
        <v>0</v>
      </c>
    </row>
    <row r="15" spans="1:50" ht="21.95" customHeight="1" x14ac:dyDescent="0.35">
      <c r="A15" s="92">
        <v>3</v>
      </c>
      <c r="B15" s="93"/>
      <c r="C15" s="93"/>
      <c r="D15" s="93"/>
      <c r="E15" s="95"/>
      <c r="F15" s="95"/>
      <c r="G15" s="94"/>
      <c r="H15" s="94"/>
      <c r="I15" s="94"/>
      <c r="J15" s="94"/>
      <c r="K15" s="95"/>
      <c r="L15" s="95"/>
      <c r="M15" s="95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188"/>
      <c r="AU15" s="188"/>
      <c r="AV15" s="91">
        <f t="shared" si="0"/>
        <v>0</v>
      </c>
      <c r="AX15" s="91">
        <f t="shared" si="1"/>
        <v>0</v>
      </c>
    </row>
    <row r="16" spans="1:50" ht="21.95" hidden="1" customHeight="1" x14ac:dyDescent="0.35">
      <c r="A16" s="92">
        <v>4</v>
      </c>
      <c r="B16" s="93"/>
      <c r="C16" s="93"/>
      <c r="D16" s="93"/>
      <c r="E16" s="95"/>
      <c r="F16" s="95"/>
      <c r="G16" s="94"/>
      <c r="H16" s="94"/>
      <c r="I16" s="94"/>
      <c r="J16" s="94"/>
      <c r="K16" s="95"/>
      <c r="L16" s="95"/>
      <c r="M16" s="95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188"/>
      <c r="AU16" s="188"/>
      <c r="AV16" s="91">
        <f t="shared" si="0"/>
        <v>0</v>
      </c>
      <c r="AX16" s="91">
        <f t="shared" si="1"/>
        <v>0</v>
      </c>
    </row>
    <row r="17" spans="1:50" ht="21.95" hidden="1" customHeight="1" x14ac:dyDescent="0.35">
      <c r="A17" s="92">
        <v>5</v>
      </c>
      <c r="B17" s="93"/>
      <c r="C17" s="93"/>
      <c r="D17" s="93"/>
      <c r="E17" s="95"/>
      <c r="F17" s="95"/>
      <c r="G17" s="94"/>
      <c r="H17" s="94"/>
      <c r="I17" s="94"/>
      <c r="J17" s="94"/>
      <c r="K17" s="95"/>
      <c r="L17" s="95"/>
      <c r="M17" s="95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188"/>
      <c r="AU17" s="188"/>
      <c r="AV17" s="91">
        <f t="shared" si="0"/>
        <v>0</v>
      </c>
      <c r="AX17" s="91">
        <f t="shared" si="1"/>
        <v>0</v>
      </c>
    </row>
    <row r="18" spans="1:50" ht="21.95" hidden="1" customHeight="1" x14ac:dyDescent="0.35">
      <c r="A18" s="92">
        <v>6</v>
      </c>
      <c r="B18" s="93"/>
      <c r="C18" s="93"/>
      <c r="D18" s="93"/>
      <c r="E18" s="95"/>
      <c r="F18" s="95"/>
      <c r="G18" s="94"/>
      <c r="H18" s="94"/>
      <c r="I18" s="94"/>
      <c r="J18" s="94"/>
      <c r="K18" s="95"/>
      <c r="L18" s="95"/>
      <c r="M18" s="95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188"/>
      <c r="AU18" s="188"/>
      <c r="AV18" s="91">
        <f t="shared" si="0"/>
        <v>0</v>
      </c>
      <c r="AX18" s="91">
        <f t="shared" si="1"/>
        <v>0</v>
      </c>
    </row>
    <row r="19" spans="1:50" ht="21.95" hidden="1" customHeight="1" x14ac:dyDescent="0.35">
      <c r="A19" s="92">
        <v>7</v>
      </c>
      <c r="B19" s="93"/>
      <c r="C19" s="93"/>
      <c r="D19" s="93"/>
      <c r="E19" s="95"/>
      <c r="F19" s="95"/>
      <c r="G19" s="94"/>
      <c r="H19" s="94"/>
      <c r="I19" s="94"/>
      <c r="J19" s="94"/>
      <c r="K19" s="95"/>
      <c r="L19" s="95"/>
      <c r="M19" s="95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188"/>
      <c r="AU19" s="188"/>
      <c r="AV19" s="91">
        <f t="shared" si="0"/>
        <v>0</v>
      </c>
      <c r="AX19" s="91">
        <f t="shared" si="1"/>
        <v>0</v>
      </c>
    </row>
    <row r="20" spans="1:50" ht="21.95" hidden="1" customHeight="1" x14ac:dyDescent="0.35">
      <c r="A20" s="92">
        <v>8</v>
      </c>
      <c r="B20" s="93"/>
      <c r="C20" s="93"/>
      <c r="D20" s="93"/>
      <c r="E20" s="95"/>
      <c r="F20" s="95"/>
      <c r="G20" s="94"/>
      <c r="H20" s="94"/>
      <c r="I20" s="94"/>
      <c r="J20" s="94"/>
      <c r="K20" s="95"/>
      <c r="L20" s="95"/>
      <c r="M20" s="95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188"/>
      <c r="AU20" s="188"/>
      <c r="AV20" s="91">
        <f t="shared" si="0"/>
        <v>0</v>
      </c>
      <c r="AX20" s="91">
        <f t="shared" si="1"/>
        <v>0</v>
      </c>
    </row>
    <row r="21" spans="1:50" ht="21.95" hidden="1" customHeight="1" x14ac:dyDescent="0.35">
      <c r="A21" s="92">
        <v>9</v>
      </c>
      <c r="B21" s="93"/>
      <c r="C21" s="93"/>
      <c r="D21" s="93"/>
      <c r="E21" s="95"/>
      <c r="F21" s="95"/>
      <c r="G21" s="94"/>
      <c r="H21" s="94"/>
      <c r="I21" s="94"/>
      <c r="J21" s="94"/>
      <c r="K21" s="95"/>
      <c r="L21" s="95"/>
      <c r="M21" s="95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188"/>
      <c r="AU21" s="188"/>
      <c r="AV21" s="91">
        <f t="shared" si="0"/>
        <v>0</v>
      </c>
      <c r="AX21" s="91">
        <f t="shared" si="1"/>
        <v>0</v>
      </c>
    </row>
    <row r="22" spans="1:50" ht="21.95" hidden="1" customHeight="1" x14ac:dyDescent="0.35">
      <c r="A22" s="92">
        <v>10</v>
      </c>
      <c r="B22" s="93"/>
      <c r="C22" s="93"/>
      <c r="D22" s="93"/>
      <c r="E22" s="95"/>
      <c r="F22" s="95"/>
      <c r="G22" s="94"/>
      <c r="H22" s="94"/>
      <c r="I22" s="94"/>
      <c r="J22" s="94"/>
      <c r="K22" s="95"/>
      <c r="L22" s="95"/>
      <c r="M22" s="95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188"/>
      <c r="AU22" s="188"/>
      <c r="AV22" s="91">
        <f t="shared" si="0"/>
        <v>0</v>
      </c>
      <c r="AX22" s="91">
        <f t="shared" si="1"/>
        <v>0</v>
      </c>
    </row>
    <row r="23" spans="1:50" ht="21.95" hidden="1" customHeight="1" x14ac:dyDescent="0.35">
      <c r="A23" s="92">
        <v>11</v>
      </c>
      <c r="B23" s="93"/>
      <c r="C23" s="93"/>
      <c r="D23" s="93"/>
      <c r="E23" s="95"/>
      <c r="F23" s="95"/>
      <c r="G23" s="94"/>
      <c r="H23" s="94"/>
      <c r="I23" s="94"/>
      <c r="J23" s="94"/>
      <c r="K23" s="95"/>
      <c r="L23" s="95"/>
      <c r="M23" s="95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188"/>
      <c r="AU23" s="188"/>
      <c r="AV23" s="91">
        <f t="shared" si="0"/>
        <v>0</v>
      </c>
      <c r="AX23" s="91">
        <f t="shared" si="1"/>
        <v>0</v>
      </c>
    </row>
    <row r="24" spans="1:50" ht="21.95" hidden="1" customHeight="1" x14ac:dyDescent="0.35">
      <c r="A24" s="92">
        <v>12</v>
      </c>
      <c r="B24" s="93"/>
      <c r="C24" s="93"/>
      <c r="D24" s="93"/>
      <c r="E24" s="95"/>
      <c r="F24" s="95"/>
      <c r="G24" s="94"/>
      <c r="H24" s="94"/>
      <c r="I24" s="94"/>
      <c r="J24" s="94"/>
      <c r="K24" s="95"/>
      <c r="L24" s="95"/>
      <c r="M24" s="95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188"/>
      <c r="AU24" s="188"/>
      <c r="AV24" s="91">
        <f t="shared" si="0"/>
        <v>0</v>
      </c>
      <c r="AX24" s="91">
        <f t="shared" si="1"/>
        <v>0</v>
      </c>
    </row>
    <row r="25" spans="1:50" ht="21.95" hidden="1" customHeight="1" x14ac:dyDescent="0.35">
      <c r="A25" s="92">
        <v>13</v>
      </c>
      <c r="B25" s="93"/>
      <c r="C25" s="93"/>
      <c r="D25" s="93"/>
      <c r="E25" s="95"/>
      <c r="F25" s="95"/>
      <c r="G25" s="94"/>
      <c r="H25" s="94"/>
      <c r="I25" s="94"/>
      <c r="J25" s="94"/>
      <c r="K25" s="95"/>
      <c r="L25" s="95"/>
      <c r="M25" s="95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188"/>
      <c r="AU25" s="188"/>
      <c r="AV25" s="91">
        <f t="shared" si="0"/>
        <v>0</v>
      </c>
      <c r="AX25" s="91">
        <f t="shared" si="1"/>
        <v>0</v>
      </c>
    </row>
    <row r="26" spans="1:50" ht="21.95" hidden="1" customHeight="1" x14ac:dyDescent="0.35">
      <c r="A26" s="92">
        <v>14</v>
      </c>
      <c r="B26" s="93"/>
      <c r="C26" s="93"/>
      <c r="D26" s="93"/>
      <c r="E26" s="95"/>
      <c r="F26" s="95"/>
      <c r="G26" s="94"/>
      <c r="H26" s="94"/>
      <c r="I26" s="94"/>
      <c r="J26" s="94"/>
      <c r="K26" s="95"/>
      <c r="L26" s="95"/>
      <c r="M26" s="95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188"/>
      <c r="AU26" s="188"/>
      <c r="AV26" s="91">
        <f t="shared" si="0"/>
        <v>0</v>
      </c>
      <c r="AX26" s="91">
        <f t="shared" si="1"/>
        <v>0</v>
      </c>
    </row>
    <row r="27" spans="1:50" ht="21.95" hidden="1" customHeight="1" x14ac:dyDescent="0.35">
      <c r="A27" s="92">
        <v>15</v>
      </c>
      <c r="B27" s="93"/>
      <c r="C27" s="93"/>
      <c r="D27" s="93"/>
      <c r="E27" s="95"/>
      <c r="F27" s="95"/>
      <c r="G27" s="94"/>
      <c r="H27" s="94"/>
      <c r="I27" s="94"/>
      <c r="J27" s="94"/>
      <c r="K27" s="95"/>
      <c r="L27" s="95"/>
      <c r="M27" s="95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188"/>
      <c r="AU27" s="188"/>
      <c r="AV27" s="91">
        <f t="shared" si="0"/>
        <v>0</v>
      </c>
      <c r="AX27" s="91">
        <f t="shared" si="1"/>
        <v>0</v>
      </c>
    </row>
    <row r="28" spans="1:50" ht="21.95" hidden="1" customHeight="1" x14ac:dyDescent="0.35">
      <c r="A28" s="92">
        <v>16</v>
      </c>
      <c r="B28" s="93"/>
      <c r="C28" s="93"/>
      <c r="D28" s="93"/>
      <c r="E28" s="95"/>
      <c r="F28" s="95"/>
      <c r="G28" s="94"/>
      <c r="H28" s="94"/>
      <c r="I28" s="94"/>
      <c r="J28" s="94"/>
      <c r="K28" s="95"/>
      <c r="L28" s="95"/>
      <c r="M28" s="95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188"/>
      <c r="AU28" s="188"/>
      <c r="AV28" s="91">
        <f t="shared" si="0"/>
        <v>0</v>
      </c>
      <c r="AX28" s="91">
        <f t="shared" si="1"/>
        <v>0</v>
      </c>
    </row>
    <row r="29" spans="1:50" ht="21.95" hidden="1" customHeight="1" x14ac:dyDescent="0.35">
      <c r="A29" s="92">
        <v>17</v>
      </c>
      <c r="B29" s="93"/>
      <c r="C29" s="93"/>
      <c r="D29" s="93"/>
      <c r="E29" s="95"/>
      <c r="F29" s="95"/>
      <c r="G29" s="94"/>
      <c r="H29" s="94"/>
      <c r="I29" s="94"/>
      <c r="J29" s="94"/>
      <c r="K29" s="95"/>
      <c r="L29" s="95"/>
      <c r="M29" s="95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188"/>
      <c r="AU29" s="188"/>
      <c r="AV29" s="91">
        <f t="shared" si="0"/>
        <v>0</v>
      </c>
      <c r="AX29" s="91">
        <f t="shared" si="1"/>
        <v>0</v>
      </c>
    </row>
    <row r="30" spans="1:50" ht="21.95" hidden="1" customHeight="1" x14ac:dyDescent="0.35">
      <c r="A30" s="92">
        <v>18</v>
      </c>
      <c r="B30" s="93"/>
      <c r="C30" s="93"/>
      <c r="D30" s="93"/>
      <c r="E30" s="95"/>
      <c r="F30" s="95"/>
      <c r="G30" s="94"/>
      <c r="H30" s="94"/>
      <c r="I30" s="94"/>
      <c r="J30" s="94"/>
      <c r="K30" s="95"/>
      <c r="L30" s="95"/>
      <c r="M30" s="95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188"/>
      <c r="AU30" s="188"/>
      <c r="AV30" s="91">
        <f t="shared" si="0"/>
        <v>0</v>
      </c>
      <c r="AX30" s="91">
        <f t="shared" si="1"/>
        <v>0</v>
      </c>
    </row>
    <row r="31" spans="1:50" ht="21.95" hidden="1" customHeight="1" x14ac:dyDescent="0.35">
      <c r="A31" s="92">
        <v>19</v>
      </c>
      <c r="B31" s="93"/>
      <c r="C31" s="93"/>
      <c r="D31" s="93"/>
      <c r="E31" s="95"/>
      <c r="F31" s="95"/>
      <c r="G31" s="94"/>
      <c r="H31" s="94"/>
      <c r="I31" s="94"/>
      <c r="J31" s="94"/>
      <c r="K31" s="95"/>
      <c r="L31" s="95"/>
      <c r="M31" s="95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188"/>
      <c r="AU31" s="188"/>
      <c r="AV31" s="91">
        <f t="shared" si="0"/>
        <v>0</v>
      </c>
      <c r="AX31" s="91">
        <f t="shared" si="1"/>
        <v>0</v>
      </c>
    </row>
    <row r="32" spans="1:50" ht="21.95" hidden="1" customHeight="1" x14ac:dyDescent="0.35">
      <c r="A32" s="92">
        <v>20</v>
      </c>
      <c r="B32" s="93"/>
      <c r="C32" s="93"/>
      <c r="D32" s="93"/>
      <c r="E32" s="95"/>
      <c r="F32" s="95"/>
      <c r="G32" s="94"/>
      <c r="H32" s="94"/>
      <c r="I32" s="94"/>
      <c r="J32" s="94"/>
      <c r="K32" s="95"/>
      <c r="L32" s="95"/>
      <c r="M32" s="95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188"/>
      <c r="AU32" s="188"/>
      <c r="AV32" s="91">
        <f t="shared" si="0"/>
        <v>0</v>
      </c>
      <c r="AX32" s="91">
        <f t="shared" si="1"/>
        <v>0</v>
      </c>
    </row>
    <row r="33" spans="1:50" ht="21.95" hidden="1" customHeight="1" x14ac:dyDescent="0.35">
      <c r="A33" s="92">
        <v>21</v>
      </c>
      <c r="B33" s="93"/>
      <c r="C33" s="93"/>
      <c r="D33" s="93"/>
      <c r="E33" s="95"/>
      <c r="F33" s="95"/>
      <c r="G33" s="94"/>
      <c r="H33" s="94"/>
      <c r="I33" s="94"/>
      <c r="J33" s="94"/>
      <c r="K33" s="95"/>
      <c r="L33" s="95"/>
      <c r="M33" s="95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188"/>
      <c r="AU33" s="188"/>
      <c r="AV33" s="91">
        <f t="shared" si="0"/>
        <v>0</v>
      </c>
      <c r="AX33" s="91">
        <f t="shared" si="1"/>
        <v>0</v>
      </c>
    </row>
    <row r="34" spans="1:50" ht="21.95" hidden="1" customHeight="1" x14ac:dyDescent="0.35">
      <c r="A34" s="92">
        <v>22</v>
      </c>
      <c r="B34" s="93"/>
      <c r="C34" s="93"/>
      <c r="D34" s="93"/>
      <c r="E34" s="95"/>
      <c r="F34" s="95"/>
      <c r="G34" s="94"/>
      <c r="H34" s="94"/>
      <c r="I34" s="94"/>
      <c r="J34" s="94"/>
      <c r="K34" s="95"/>
      <c r="L34" s="95"/>
      <c r="M34" s="95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188"/>
      <c r="AU34" s="188"/>
      <c r="AV34" s="91">
        <f t="shared" si="0"/>
        <v>0</v>
      </c>
      <c r="AX34" s="91">
        <f t="shared" si="1"/>
        <v>0</v>
      </c>
    </row>
    <row r="35" spans="1:50" ht="21.95" hidden="1" customHeight="1" x14ac:dyDescent="0.35">
      <c r="A35" s="92">
        <v>23</v>
      </c>
      <c r="B35" s="93"/>
      <c r="C35" s="93"/>
      <c r="D35" s="93"/>
      <c r="E35" s="95"/>
      <c r="F35" s="95"/>
      <c r="G35" s="94"/>
      <c r="H35" s="94"/>
      <c r="I35" s="94"/>
      <c r="J35" s="94"/>
      <c r="K35" s="95"/>
      <c r="L35" s="95"/>
      <c r="M35" s="95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188"/>
      <c r="AU35" s="188"/>
      <c r="AV35" s="91">
        <f t="shared" si="0"/>
        <v>0</v>
      </c>
      <c r="AX35" s="91">
        <f t="shared" si="1"/>
        <v>0</v>
      </c>
    </row>
    <row r="36" spans="1:50" ht="21.95" hidden="1" customHeight="1" x14ac:dyDescent="0.35">
      <c r="A36" s="92">
        <v>24</v>
      </c>
      <c r="B36" s="93"/>
      <c r="C36" s="93"/>
      <c r="D36" s="93"/>
      <c r="E36" s="95"/>
      <c r="F36" s="95"/>
      <c r="G36" s="94"/>
      <c r="H36" s="94"/>
      <c r="I36" s="94"/>
      <c r="J36" s="94"/>
      <c r="K36" s="95"/>
      <c r="L36" s="95"/>
      <c r="M36" s="95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188"/>
      <c r="AU36" s="188"/>
      <c r="AV36" s="91">
        <f t="shared" si="0"/>
        <v>0</v>
      </c>
      <c r="AX36" s="91">
        <f t="shared" si="1"/>
        <v>0</v>
      </c>
    </row>
    <row r="37" spans="1:50" ht="21.95" hidden="1" customHeight="1" x14ac:dyDescent="0.35">
      <c r="A37" s="92">
        <v>25</v>
      </c>
      <c r="B37" s="93"/>
      <c r="C37" s="93"/>
      <c r="D37" s="93"/>
      <c r="E37" s="95"/>
      <c r="F37" s="95"/>
      <c r="G37" s="94"/>
      <c r="H37" s="94"/>
      <c r="I37" s="94"/>
      <c r="J37" s="94"/>
      <c r="K37" s="95"/>
      <c r="L37" s="95"/>
      <c r="M37" s="95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188"/>
      <c r="AU37" s="188"/>
      <c r="AV37" s="91">
        <f t="shared" si="0"/>
        <v>0</v>
      </c>
      <c r="AX37" s="91">
        <f t="shared" si="1"/>
        <v>0</v>
      </c>
    </row>
    <row r="38" spans="1:50" ht="21.95" hidden="1" customHeight="1" x14ac:dyDescent="0.35">
      <c r="A38" s="92">
        <v>26</v>
      </c>
      <c r="B38" s="93"/>
      <c r="C38" s="93"/>
      <c r="D38" s="93"/>
      <c r="E38" s="95"/>
      <c r="F38" s="95"/>
      <c r="G38" s="94"/>
      <c r="H38" s="94"/>
      <c r="I38" s="94"/>
      <c r="J38" s="94"/>
      <c r="K38" s="95"/>
      <c r="L38" s="95"/>
      <c r="M38" s="95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188"/>
      <c r="AU38" s="188"/>
      <c r="AV38" s="91">
        <f t="shared" si="0"/>
        <v>0</v>
      </c>
      <c r="AX38" s="91">
        <f t="shared" si="1"/>
        <v>0</v>
      </c>
    </row>
    <row r="39" spans="1:50" ht="21.95" hidden="1" customHeight="1" x14ac:dyDescent="0.35">
      <c r="A39" s="92">
        <v>27</v>
      </c>
      <c r="B39" s="93"/>
      <c r="C39" s="93"/>
      <c r="D39" s="93"/>
      <c r="E39" s="95"/>
      <c r="F39" s="95"/>
      <c r="G39" s="94"/>
      <c r="H39" s="94"/>
      <c r="I39" s="94"/>
      <c r="J39" s="94"/>
      <c r="K39" s="95"/>
      <c r="L39" s="95"/>
      <c r="M39" s="95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188"/>
      <c r="AU39" s="188"/>
      <c r="AV39" s="91">
        <f t="shared" si="0"/>
        <v>0</v>
      </c>
      <c r="AX39" s="91">
        <f t="shared" si="1"/>
        <v>0</v>
      </c>
    </row>
    <row r="40" spans="1:50" ht="21.95" hidden="1" customHeight="1" x14ac:dyDescent="0.35">
      <c r="A40" s="92">
        <v>28</v>
      </c>
      <c r="B40" s="93"/>
      <c r="C40" s="93"/>
      <c r="D40" s="93"/>
      <c r="E40" s="95"/>
      <c r="F40" s="95"/>
      <c r="G40" s="94"/>
      <c r="H40" s="94"/>
      <c r="I40" s="94"/>
      <c r="J40" s="94"/>
      <c r="K40" s="95"/>
      <c r="L40" s="95"/>
      <c r="M40" s="95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188"/>
      <c r="AU40" s="188"/>
      <c r="AV40" s="91">
        <f t="shared" si="0"/>
        <v>0</v>
      </c>
      <c r="AX40" s="91">
        <f t="shared" si="1"/>
        <v>0</v>
      </c>
    </row>
    <row r="41" spans="1:50" ht="21.95" hidden="1" customHeight="1" x14ac:dyDescent="0.35">
      <c r="A41" s="92">
        <v>29</v>
      </c>
      <c r="B41" s="93"/>
      <c r="C41" s="93"/>
      <c r="D41" s="93"/>
      <c r="E41" s="95"/>
      <c r="F41" s="95"/>
      <c r="G41" s="94"/>
      <c r="H41" s="94"/>
      <c r="I41" s="94"/>
      <c r="J41" s="94"/>
      <c r="K41" s="95"/>
      <c r="L41" s="95"/>
      <c r="M41" s="95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188"/>
      <c r="AU41" s="188"/>
      <c r="AV41" s="91">
        <f t="shared" si="0"/>
        <v>0</v>
      </c>
      <c r="AX41" s="91">
        <f t="shared" si="1"/>
        <v>0</v>
      </c>
    </row>
    <row r="42" spans="1:50" ht="21.95" hidden="1" customHeight="1" x14ac:dyDescent="0.35">
      <c r="A42" s="92">
        <v>30</v>
      </c>
      <c r="B42" s="93"/>
      <c r="C42" s="93"/>
      <c r="D42" s="93"/>
      <c r="E42" s="95"/>
      <c r="F42" s="95"/>
      <c r="G42" s="94"/>
      <c r="H42" s="94"/>
      <c r="I42" s="94"/>
      <c r="J42" s="94"/>
      <c r="K42" s="95"/>
      <c r="L42" s="95"/>
      <c r="M42" s="95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188"/>
      <c r="AU42" s="188"/>
      <c r="AV42" s="91">
        <f t="shared" si="0"/>
        <v>0</v>
      </c>
      <c r="AX42" s="91">
        <f t="shared" si="1"/>
        <v>0</v>
      </c>
    </row>
    <row r="43" spans="1:50" ht="21.95" hidden="1" customHeight="1" x14ac:dyDescent="0.35">
      <c r="A43" s="92">
        <v>31</v>
      </c>
      <c r="B43" s="93"/>
      <c r="C43" s="93"/>
      <c r="D43" s="93"/>
      <c r="E43" s="95"/>
      <c r="F43" s="95"/>
      <c r="G43" s="94"/>
      <c r="H43" s="94"/>
      <c r="I43" s="94"/>
      <c r="J43" s="94"/>
      <c r="K43" s="95"/>
      <c r="L43" s="95"/>
      <c r="M43" s="95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188"/>
      <c r="AU43" s="188"/>
      <c r="AV43" s="91">
        <f t="shared" si="0"/>
        <v>0</v>
      </c>
      <c r="AX43" s="91">
        <f t="shared" si="1"/>
        <v>0</v>
      </c>
    </row>
    <row r="44" spans="1:50" ht="21.95" hidden="1" customHeight="1" x14ac:dyDescent="0.35">
      <c r="A44" s="92">
        <v>32</v>
      </c>
      <c r="B44" s="93"/>
      <c r="C44" s="93"/>
      <c r="D44" s="93"/>
      <c r="E44" s="95"/>
      <c r="F44" s="95"/>
      <c r="G44" s="94"/>
      <c r="H44" s="94"/>
      <c r="I44" s="94"/>
      <c r="J44" s="94"/>
      <c r="K44" s="95"/>
      <c r="L44" s="95"/>
      <c r="M44" s="95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188"/>
      <c r="AU44" s="188"/>
      <c r="AV44" s="91">
        <f t="shared" si="0"/>
        <v>0</v>
      </c>
      <c r="AX44" s="91">
        <f t="shared" si="1"/>
        <v>0</v>
      </c>
    </row>
    <row r="45" spans="1:50" ht="21.95" hidden="1" customHeight="1" x14ac:dyDescent="0.35">
      <c r="A45" s="92">
        <v>33</v>
      </c>
      <c r="B45" s="93"/>
      <c r="C45" s="93"/>
      <c r="D45" s="93"/>
      <c r="E45" s="95"/>
      <c r="F45" s="95"/>
      <c r="G45" s="94"/>
      <c r="H45" s="94"/>
      <c r="I45" s="94"/>
      <c r="J45" s="94"/>
      <c r="K45" s="95"/>
      <c r="L45" s="95"/>
      <c r="M45" s="95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188"/>
      <c r="AU45" s="188"/>
      <c r="AV45" s="91">
        <f t="shared" si="0"/>
        <v>0</v>
      </c>
      <c r="AX45" s="91">
        <f t="shared" si="1"/>
        <v>0</v>
      </c>
    </row>
    <row r="46" spans="1:50" ht="21.95" hidden="1" customHeight="1" x14ac:dyDescent="0.35">
      <c r="A46" s="92">
        <v>34</v>
      </c>
      <c r="B46" s="93"/>
      <c r="C46" s="93"/>
      <c r="D46" s="93"/>
      <c r="E46" s="95"/>
      <c r="F46" s="95"/>
      <c r="G46" s="94"/>
      <c r="H46" s="94"/>
      <c r="I46" s="94"/>
      <c r="J46" s="94"/>
      <c r="K46" s="95"/>
      <c r="L46" s="95"/>
      <c r="M46" s="95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188"/>
      <c r="AU46" s="188"/>
      <c r="AV46" s="91">
        <f t="shared" si="0"/>
        <v>0</v>
      </c>
      <c r="AX46" s="91">
        <f t="shared" si="1"/>
        <v>0</v>
      </c>
    </row>
    <row r="47" spans="1:50" ht="21.95" hidden="1" customHeight="1" x14ac:dyDescent="0.35">
      <c r="A47" s="92">
        <v>35</v>
      </c>
      <c r="B47" s="93"/>
      <c r="C47" s="93"/>
      <c r="D47" s="93"/>
      <c r="E47" s="95"/>
      <c r="F47" s="95"/>
      <c r="G47" s="94"/>
      <c r="H47" s="94"/>
      <c r="I47" s="94"/>
      <c r="J47" s="94"/>
      <c r="K47" s="95"/>
      <c r="L47" s="95"/>
      <c r="M47" s="95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188"/>
      <c r="AU47" s="188"/>
      <c r="AV47" s="91">
        <f t="shared" si="0"/>
        <v>0</v>
      </c>
      <c r="AX47" s="91">
        <f t="shared" si="1"/>
        <v>0</v>
      </c>
    </row>
    <row r="48" spans="1:50" ht="21.95" hidden="1" customHeight="1" x14ac:dyDescent="0.35">
      <c r="A48" s="92">
        <v>36</v>
      </c>
      <c r="B48" s="93"/>
      <c r="C48" s="93"/>
      <c r="D48" s="93"/>
      <c r="E48" s="95"/>
      <c r="F48" s="95"/>
      <c r="G48" s="94"/>
      <c r="H48" s="94"/>
      <c r="I48" s="94"/>
      <c r="J48" s="94"/>
      <c r="K48" s="95"/>
      <c r="L48" s="95"/>
      <c r="M48" s="95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188"/>
      <c r="AU48" s="188"/>
      <c r="AV48" s="91">
        <f t="shared" si="0"/>
        <v>0</v>
      </c>
      <c r="AX48" s="91">
        <f t="shared" si="1"/>
        <v>0</v>
      </c>
    </row>
    <row r="49" spans="1:50" ht="21.95" hidden="1" customHeight="1" x14ac:dyDescent="0.35">
      <c r="A49" s="92">
        <v>37</v>
      </c>
      <c r="B49" s="93"/>
      <c r="C49" s="93"/>
      <c r="D49" s="93"/>
      <c r="E49" s="95"/>
      <c r="F49" s="95"/>
      <c r="G49" s="94"/>
      <c r="H49" s="94"/>
      <c r="I49" s="94"/>
      <c r="J49" s="94"/>
      <c r="K49" s="95"/>
      <c r="L49" s="95"/>
      <c r="M49" s="95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188"/>
      <c r="AU49" s="188"/>
      <c r="AV49" s="91">
        <f t="shared" si="0"/>
        <v>0</v>
      </c>
      <c r="AX49" s="91">
        <f t="shared" si="1"/>
        <v>0</v>
      </c>
    </row>
    <row r="50" spans="1:50" ht="21.95" hidden="1" customHeight="1" x14ac:dyDescent="0.35">
      <c r="A50" s="92">
        <v>38</v>
      </c>
      <c r="B50" s="93"/>
      <c r="C50" s="93"/>
      <c r="D50" s="93"/>
      <c r="E50" s="95"/>
      <c r="F50" s="95"/>
      <c r="G50" s="94"/>
      <c r="H50" s="94"/>
      <c r="I50" s="94"/>
      <c r="J50" s="94"/>
      <c r="K50" s="95"/>
      <c r="L50" s="95"/>
      <c r="M50" s="95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188"/>
      <c r="AU50" s="188"/>
      <c r="AV50" s="91">
        <f t="shared" si="0"/>
        <v>0</v>
      </c>
      <c r="AX50" s="91">
        <f t="shared" si="1"/>
        <v>0</v>
      </c>
    </row>
    <row r="51" spans="1:50" ht="21.95" hidden="1" customHeight="1" x14ac:dyDescent="0.35">
      <c r="A51" s="92">
        <v>39</v>
      </c>
      <c r="B51" s="93"/>
      <c r="C51" s="93"/>
      <c r="D51" s="93"/>
      <c r="E51" s="95"/>
      <c r="F51" s="95"/>
      <c r="G51" s="94"/>
      <c r="H51" s="94"/>
      <c r="I51" s="94"/>
      <c r="J51" s="94"/>
      <c r="K51" s="95"/>
      <c r="L51" s="95"/>
      <c r="M51" s="95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188"/>
      <c r="AU51" s="188"/>
      <c r="AV51" s="91">
        <f t="shared" si="0"/>
        <v>0</v>
      </c>
      <c r="AX51" s="91">
        <f t="shared" si="1"/>
        <v>0</v>
      </c>
    </row>
    <row r="52" spans="1:50" ht="21.95" hidden="1" customHeight="1" x14ac:dyDescent="0.35">
      <c r="A52" s="92">
        <v>40</v>
      </c>
      <c r="B52" s="93"/>
      <c r="C52" s="93"/>
      <c r="D52" s="93"/>
      <c r="E52" s="95"/>
      <c r="F52" s="95"/>
      <c r="G52" s="94"/>
      <c r="H52" s="94"/>
      <c r="I52" s="94"/>
      <c r="J52" s="94"/>
      <c r="K52" s="95"/>
      <c r="L52" s="95"/>
      <c r="M52" s="95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188"/>
      <c r="AU52" s="188"/>
      <c r="AV52" s="91">
        <f t="shared" si="0"/>
        <v>0</v>
      </c>
      <c r="AX52" s="91">
        <f t="shared" si="1"/>
        <v>0</v>
      </c>
    </row>
    <row r="53" spans="1:50" ht="21.95" hidden="1" customHeight="1" x14ac:dyDescent="0.35">
      <c r="A53" s="92">
        <v>41</v>
      </c>
      <c r="B53" s="93"/>
      <c r="C53" s="93"/>
      <c r="D53" s="93"/>
      <c r="E53" s="95"/>
      <c r="F53" s="95"/>
      <c r="G53" s="94"/>
      <c r="H53" s="94"/>
      <c r="I53" s="94"/>
      <c r="J53" s="94"/>
      <c r="K53" s="95"/>
      <c r="L53" s="95"/>
      <c r="M53" s="95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188"/>
      <c r="AU53" s="188"/>
      <c r="AV53" s="91">
        <f t="shared" si="0"/>
        <v>0</v>
      </c>
      <c r="AX53" s="91">
        <f t="shared" si="1"/>
        <v>0</v>
      </c>
    </row>
    <row r="54" spans="1:50" ht="21.95" hidden="1" customHeight="1" x14ac:dyDescent="0.35">
      <c r="A54" s="92">
        <v>42</v>
      </c>
      <c r="B54" s="93"/>
      <c r="C54" s="93"/>
      <c r="D54" s="93"/>
      <c r="E54" s="95"/>
      <c r="F54" s="95"/>
      <c r="G54" s="94"/>
      <c r="H54" s="94"/>
      <c r="I54" s="94"/>
      <c r="J54" s="94"/>
      <c r="K54" s="95"/>
      <c r="L54" s="95"/>
      <c r="M54" s="95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188"/>
      <c r="AU54" s="188"/>
      <c r="AV54" s="91">
        <f t="shared" si="0"/>
        <v>0</v>
      </c>
      <c r="AX54" s="91">
        <f t="shared" si="1"/>
        <v>0</v>
      </c>
    </row>
    <row r="55" spans="1:50" ht="21.95" hidden="1" customHeight="1" x14ac:dyDescent="0.35">
      <c r="A55" s="92">
        <v>43</v>
      </c>
      <c r="B55" s="93"/>
      <c r="C55" s="93"/>
      <c r="D55" s="93"/>
      <c r="E55" s="95"/>
      <c r="F55" s="95"/>
      <c r="G55" s="94"/>
      <c r="H55" s="94"/>
      <c r="I55" s="94"/>
      <c r="J55" s="94"/>
      <c r="K55" s="95"/>
      <c r="L55" s="95"/>
      <c r="M55" s="95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188"/>
      <c r="AU55" s="188"/>
      <c r="AV55" s="91">
        <f t="shared" si="0"/>
        <v>0</v>
      </c>
      <c r="AX55" s="91">
        <f t="shared" si="1"/>
        <v>0</v>
      </c>
    </row>
    <row r="56" spans="1:50" ht="21.95" hidden="1" customHeight="1" x14ac:dyDescent="0.35">
      <c r="A56" s="92">
        <v>44</v>
      </c>
      <c r="B56" s="93"/>
      <c r="C56" s="93"/>
      <c r="D56" s="93"/>
      <c r="E56" s="95"/>
      <c r="F56" s="95"/>
      <c r="G56" s="94"/>
      <c r="H56" s="94"/>
      <c r="I56" s="94"/>
      <c r="J56" s="94"/>
      <c r="K56" s="95"/>
      <c r="L56" s="95"/>
      <c r="M56" s="95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188"/>
      <c r="AU56" s="188"/>
      <c r="AV56" s="91">
        <f t="shared" si="0"/>
        <v>0</v>
      </c>
      <c r="AX56" s="91">
        <f t="shared" si="1"/>
        <v>0</v>
      </c>
    </row>
    <row r="57" spans="1:50" ht="21.95" hidden="1" customHeight="1" x14ac:dyDescent="0.35">
      <c r="A57" s="92">
        <v>45</v>
      </c>
      <c r="B57" s="93"/>
      <c r="C57" s="93"/>
      <c r="D57" s="93"/>
      <c r="E57" s="95"/>
      <c r="F57" s="95"/>
      <c r="G57" s="94"/>
      <c r="H57" s="94"/>
      <c r="I57" s="94"/>
      <c r="J57" s="94"/>
      <c r="K57" s="95"/>
      <c r="L57" s="95"/>
      <c r="M57" s="95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188"/>
      <c r="AU57" s="188"/>
      <c r="AV57" s="91">
        <f t="shared" si="0"/>
        <v>0</v>
      </c>
      <c r="AX57" s="91">
        <f t="shared" si="1"/>
        <v>0</v>
      </c>
    </row>
    <row r="58" spans="1:50" ht="21.95" hidden="1" customHeight="1" x14ac:dyDescent="0.35">
      <c r="A58" s="92">
        <v>46</v>
      </c>
      <c r="B58" s="93"/>
      <c r="C58" s="93"/>
      <c r="D58" s="93"/>
      <c r="E58" s="95"/>
      <c r="F58" s="95"/>
      <c r="G58" s="94"/>
      <c r="H58" s="94"/>
      <c r="I58" s="94"/>
      <c r="J58" s="94"/>
      <c r="K58" s="95"/>
      <c r="L58" s="95"/>
      <c r="M58" s="95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188"/>
      <c r="AU58" s="188"/>
      <c r="AV58" s="91">
        <f t="shared" si="0"/>
        <v>0</v>
      </c>
      <c r="AX58" s="91">
        <f t="shared" si="1"/>
        <v>0</v>
      </c>
    </row>
    <row r="59" spans="1:50" ht="21.95" hidden="1" customHeight="1" x14ac:dyDescent="0.35">
      <c r="A59" s="92">
        <v>47</v>
      </c>
      <c r="B59" s="93"/>
      <c r="C59" s="93"/>
      <c r="D59" s="93"/>
      <c r="E59" s="95"/>
      <c r="F59" s="95"/>
      <c r="G59" s="94"/>
      <c r="H59" s="94"/>
      <c r="I59" s="94"/>
      <c r="J59" s="94"/>
      <c r="K59" s="95"/>
      <c r="L59" s="95"/>
      <c r="M59" s="95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188"/>
      <c r="AU59" s="188"/>
      <c r="AV59" s="91">
        <f t="shared" si="0"/>
        <v>0</v>
      </c>
      <c r="AX59" s="91">
        <f t="shared" si="1"/>
        <v>0</v>
      </c>
    </row>
    <row r="60" spans="1:50" ht="21.95" hidden="1" customHeight="1" x14ac:dyDescent="0.35">
      <c r="A60" s="92">
        <v>48</v>
      </c>
      <c r="B60" s="93"/>
      <c r="C60" s="93"/>
      <c r="D60" s="93"/>
      <c r="E60" s="95"/>
      <c r="F60" s="95"/>
      <c r="G60" s="94"/>
      <c r="H60" s="94"/>
      <c r="I60" s="94"/>
      <c r="J60" s="94"/>
      <c r="K60" s="95"/>
      <c r="L60" s="95"/>
      <c r="M60" s="95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188"/>
      <c r="AU60" s="188"/>
      <c r="AV60" s="91">
        <f t="shared" si="0"/>
        <v>0</v>
      </c>
      <c r="AX60" s="91">
        <f t="shared" si="1"/>
        <v>0</v>
      </c>
    </row>
    <row r="61" spans="1:50" ht="21.95" hidden="1" customHeight="1" x14ac:dyDescent="0.35">
      <c r="A61" s="92">
        <v>49</v>
      </c>
      <c r="B61" s="93"/>
      <c r="C61" s="93"/>
      <c r="D61" s="93"/>
      <c r="E61" s="95"/>
      <c r="F61" s="95"/>
      <c r="G61" s="94"/>
      <c r="H61" s="94"/>
      <c r="I61" s="94"/>
      <c r="J61" s="94"/>
      <c r="K61" s="95"/>
      <c r="L61" s="95"/>
      <c r="M61" s="95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188"/>
      <c r="AU61" s="188"/>
      <c r="AV61" s="91">
        <f t="shared" si="0"/>
        <v>0</v>
      </c>
      <c r="AX61" s="91">
        <f t="shared" si="1"/>
        <v>0</v>
      </c>
    </row>
    <row r="62" spans="1:50" ht="21.95" hidden="1" customHeight="1" x14ac:dyDescent="0.35">
      <c r="A62" s="92">
        <v>50</v>
      </c>
      <c r="B62" s="93"/>
      <c r="C62" s="93"/>
      <c r="D62" s="93"/>
      <c r="E62" s="95"/>
      <c r="F62" s="95"/>
      <c r="G62" s="94"/>
      <c r="H62" s="94"/>
      <c r="I62" s="94"/>
      <c r="J62" s="94"/>
      <c r="K62" s="95"/>
      <c r="L62" s="95"/>
      <c r="M62" s="95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188"/>
      <c r="AU62" s="188"/>
      <c r="AV62" s="91">
        <f t="shared" si="0"/>
        <v>0</v>
      </c>
      <c r="AX62" s="91">
        <f t="shared" si="1"/>
        <v>0</v>
      </c>
    </row>
    <row r="63" spans="1:50" ht="21.95" hidden="1" customHeight="1" x14ac:dyDescent="0.35">
      <c r="A63" s="92">
        <v>51</v>
      </c>
      <c r="B63" s="93"/>
      <c r="C63" s="93"/>
      <c r="D63" s="93"/>
      <c r="E63" s="95"/>
      <c r="F63" s="95"/>
      <c r="G63" s="94"/>
      <c r="H63" s="94"/>
      <c r="I63" s="94"/>
      <c r="J63" s="94"/>
      <c r="K63" s="95"/>
      <c r="L63" s="95"/>
      <c r="M63" s="95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188"/>
      <c r="AU63" s="188"/>
      <c r="AV63" s="91">
        <f t="shared" si="0"/>
        <v>0</v>
      </c>
      <c r="AX63" s="91">
        <f t="shared" si="1"/>
        <v>0</v>
      </c>
    </row>
    <row r="64" spans="1:50" ht="21.95" hidden="1" customHeight="1" x14ac:dyDescent="0.35">
      <c r="A64" s="92">
        <v>52</v>
      </c>
      <c r="B64" s="93"/>
      <c r="C64" s="93"/>
      <c r="D64" s="93"/>
      <c r="E64" s="95"/>
      <c r="F64" s="95"/>
      <c r="G64" s="94"/>
      <c r="H64" s="94"/>
      <c r="I64" s="94"/>
      <c r="J64" s="94"/>
      <c r="K64" s="95"/>
      <c r="L64" s="95"/>
      <c r="M64" s="95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188"/>
      <c r="AU64" s="188"/>
      <c r="AV64" s="91">
        <f t="shared" si="0"/>
        <v>0</v>
      </c>
      <c r="AX64" s="91">
        <f t="shared" si="1"/>
        <v>0</v>
      </c>
    </row>
    <row r="65" spans="1:50" ht="21.95" hidden="1" customHeight="1" x14ac:dyDescent="0.35">
      <c r="A65" s="92">
        <v>53</v>
      </c>
      <c r="B65" s="93"/>
      <c r="C65" s="93"/>
      <c r="D65" s="93"/>
      <c r="E65" s="95"/>
      <c r="F65" s="95"/>
      <c r="G65" s="94"/>
      <c r="H65" s="94"/>
      <c r="I65" s="94"/>
      <c r="J65" s="94"/>
      <c r="K65" s="95"/>
      <c r="L65" s="95"/>
      <c r="M65" s="95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188"/>
      <c r="AU65" s="188"/>
      <c r="AV65" s="91">
        <f t="shared" si="0"/>
        <v>0</v>
      </c>
      <c r="AX65" s="91">
        <f t="shared" si="1"/>
        <v>0</v>
      </c>
    </row>
    <row r="66" spans="1:50" ht="21.95" hidden="1" customHeight="1" x14ac:dyDescent="0.35">
      <c r="A66" s="92">
        <v>54</v>
      </c>
      <c r="B66" s="93"/>
      <c r="C66" s="93"/>
      <c r="D66" s="93"/>
      <c r="E66" s="95"/>
      <c r="F66" s="95"/>
      <c r="G66" s="94"/>
      <c r="H66" s="94"/>
      <c r="I66" s="94"/>
      <c r="J66" s="94"/>
      <c r="K66" s="95"/>
      <c r="L66" s="95"/>
      <c r="M66" s="95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188"/>
      <c r="AU66" s="188"/>
      <c r="AV66" s="91">
        <f t="shared" si="0"/>
        <v>0</v>
      </c>
      <c r="AX66" s="91">
        <f t="shared" si="1"/>
        <v>0</v>
      </c>
    </row>
    <row r="67" spans="1:50" ht="21.95" hidden="1" customHeight="1" x14ac:dyDescent="0.35">
      <c r="A67" s="92">
        <v>55</v>
      </c>
      <c r="B67" s="93"/>
      <c r="C67" s="93"/>
      <c r="D67" s="93"/>
      <c r="E67" s="95"/>
      <c r="F67" s="95"/>
      <c r="G67" s="94"/>
      <c r="H67" s="94"/>
      <c r="I67" s="94"/>
      <c r="J67" s="94"/>
      <c r="K67" s="95"/>
      <c r="L67" s="95"/>
      <c r="M67" s="95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188"/>
      <c r="AU67" s="188"/>
      <c r="AV67" s="91">
        <f t="shared" si="0"/>
        <v>0</v>
      </c>
      <c r="AX67" s="91">
        <f t="shared" si="1"/>
        <v>0</v>
      </c>
    </row>
    <row r="68" spans="1:50" ht="21.95" hidden="1" customHeight="1" x14ac:dyDescent="0.35">
      <c r="A68" s="92">
        <v>56</v>
      </c>
      <c r="B68" s="93"/>
      <c r="C68" s="93"/>
      <c r="D68" s="93"/>
      <c r="E68" s="95"/>
      <c r="F68" s="95"/>
      <c r="G68" s="94"/>
      <c r="H68" s="94"/>
      <c r="I68" s="94"/>
      <c r="J68" s="94"/>
      <c r="K68" s="95"/>
      <c r="L68" s="95"/>
      <c r="M68" s="95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188"/>
      <c r="AU68" s="188"/>
      <c r="AV68" s="91">
        <f t="shared" si="0"/>
        <v>0</v>
      </c>
      <c r="AX68" s="91">
        <f t="shared" si="1"/>
        <v>0</v>
      </c>
    </row>
    <row r="69" spans="1:50" ht="21.95" hidden="1" customHeight="1" x14ac:dyDescent="0.35">
      <c r="A69" s="92">
        <v>57</v>
      </c>
      <c r="B69" s="93"/>
      <c r="C69" s="93"/>
      <c r="D69" s="93"/>
      <c r="E69" s="95"/>
      <c r="F69" s="95"/>
      <c r="G69" s="94"/>
      <c r="H69" s="94"/>
      <c r="I69" s="94"/>
      <c r="J69" s="94"/>
      <c r="K69" s="95"/>
      <c r="L69" s="95"/>
      <c r="M69" s="95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188"/>
      <c r="AU69" s="188"/>
      <c r="AV69" s="91">
        <f t="shared" si="0"/>
        <v>0</v>
      </c>
      <c r="AX69" s="91">
        <f t="shared" si="1"/>
        <v>0</v>
      </c>
    </row>
    <row r="70" spans="1:50" ht="21.95" hidden="1" customHeight="1" x14ac:dyDescent="0.35">
      <c r="A70" s="92">
        <v>58</v>
      </c>
      <c r="B70" s="93"/>
      <c r="C70" s="93"/>
      <c r="D70" s="93"/>
      <c r="E70" s="95"/>
      <c r="F70" s="95"/>
      <c r="G70" s="94"/>
      <c r="H70" s="94"/>
      <c r="I70" s="94"/>
      <c r="J70" s="94"/>
      <c r="K70" s="95"/>
      <c r="L70" s="95"/>
      <c r="M70" s="95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188"/>
      <c r="AU70" s="188"/>
      <c r="AV70" s="91">
        <f t="shared" si="0"/>
        <v>0</v>
      </c>
      <c r="AX70" s="91">
        <f t="shared" si="1"/>
        <v>0</v>
      </c>
    </row>
    <row r="71" spans="1:50" ht="21.95" hidden="1" customHeight="1" x14ac:dyDescent="0.35">
      <c r="A71" s="92">
        <v>59</v>
      </c>
      <c r="B71" s="93"/>
      <c r="C71" s="93"/>
      <c r="D71" s="93"/>
      <c r="E71" s="95"/>
      <c r="F71" s="95"/>
      <c r="G71" s="94"/>
      <c r="H71" s="94"/>
      <c r="I71" s="94"/>
      <c r="J71" s="94"/>
      <c r="K71" s="95"/>
      <c r="L71" s="95"/>
      <c r="M71" s="95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188"/>
      <c r="AU71" s="188"/>
      <c r="AV71" s="91">
        <f t="shared" si="0"/>
        <v>0</v>
      </c>
      <c r="AX71" s="91">
        <f t="shared" si="1"/>
        <v>0</v>
      </c>
    </row>
    <row r="72" spans="1:50" ht="21.95" hidden="1" customHeight="1" x14ac:dyDescent="0.35">
      <c r="A72" s="92">
        <v>60</v>
      </c>
      <c r="B72" s="93"/>
      <c r="C72" s="93"/>
      <c r="D72" s="93"/>
      <c r="E72" s="95"/>
      <c r="F72" s="95"/>
      <c r="G72" s="94"/>
      <c r="H72" s="94"/>
      <c r="I72" s="94"/>
      <c r="J72" s="94"/>
      <c r="K72" s="95"/>
      <c r="L72" s="95"/>
      <c r="M72" s="95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188"/>
      <c r="AU72" s="188"/>
      <c r="AV72" s="91">
        <f t="shared" si="0"/>
        <v>0</v>
      </c>
      <c r="AX72" s="91">
        <f t="shared" si="1"/>
        <v>0</v>
      </c>
    </row>
    <row r="73" spans="1:50" ht="21.95" hidden="1" customHeight="1" x14ac:dyDescent="0.35">
      <c r="A73" s="92">
        <v>61</v>
      </c>
      <c r="B73" s="93"/>
      <c r="C73" s="93"/>
      <c r="D73" s="93"/>
      <c r="E73" s="95"/>
      <c r="F73" s="95"/>
      <c r="G73" s="94"/>
      <c r="H73" s="94"/>
      <c r="I73" s="94"/>
      <c r="J73" s="94"/>
      <c r="K73" s="95"/>
      <c r="L73" s="95"/>
      <c r="M73" s="95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188"/>
      <c r="AU73" s="188"/>
      <c r="AV73" s="91">
        <f t="shared" si="0"/>
        <v>0</v>
      </c>
      <c r="AX73" s="91">
        <f t="shared" si="1"/>
        <v>0</v>
      </c>
    </row>
    <row r="74" spans="1:50" ht="21.95" hidden="1" customHeight="1" x14ac:dyDescent="0.35">
      <c r="A74" s="92">
        <v>62</v>
      </c>
      <c r="B74" s="93"/>
      <c r="C74" s="93"/>
      <c r="D74" s="93"/>
      <c r="E74" s="95"/>
      <c r="F74" s="95"/>
      <c r="G74" s="94"/>
      <c r="H74" s="94"/>
      <c r="I74" s="94"/>
      <c r="J74" s="94"/>
      <c r="K74" s="95"/>
      <c r="L74" s="95"/>
      <c r="M74" s="95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188"/>
      <c r="AU74" s="188"/>
      <c r="AV74" s="91">
        <f t="shared" si="0"/>
        <v>0</v>
      </c>
      <c r="AX74" s="91">
        <f t="shared" si="1"/>
        <v>0</v>
      </c>
    </row>
    <row r="75" spans="1:50" ht="21.95" hidden="1" customHeight="1" x14ac:dyDescent="0.35">
      <c r="A75" s="92">
        <v>63</v>
      </c>
      <c r="B75" s="93"/>
      <c r="C75" s="93"/>
      <c r="D75" s="93"/>
      <c r="E75" s="95"/>
      <c r="F75" s="95"/>
      <c r="G75" s="94"/>
      <c r="H75" s="94"/>
      <c r="I75" s="94"/>
      <c r="J75" s="94"/>
      <c r="K75" s="95"/>
      <c r="L75" s="95"/>
      <c r="M75" s="95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188"/>
      <c r="AU75" s="188"/>
      <c r="AV75" s="91">
        <f t="shared" si="0"/>
        <v>0</v>
      </c>
      <c r="AX75" s="91">
        <f t="shared" si="1"/>
        <v>0</v>
      </c>
    </row>
    <row r="76" spans="1:50" ht="21.95" hidden="1" customHeight="1" x14ac:dyDescent="0.35">
      <c r="A76" s="92">
        <v>64</v>
      </c>
      <c r="B76" s="93"/>
      <c r="C76" s="93"/>
      <c r="D76" s="93"/>
      <c r="E76" s="95"/>
      <c r="F76" s="95"/>
      <c r="G76" s="94"/>
      <c r="H76" s="94"/>
      <c r="I76" s="94"/>
      <c r="J76" s="94"/>
      <c r="K76" s="95"/>
      <c r="L76" s="95"/>
      <c r="M76" s="95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188"/>
      <c r="AU76" s="188"/>
      <c r="AV76" s="91">
        <f t="shared" si="0"/>
        <v>0</v>
      </c>
      <c r="AX76" s="91">
        <f t="shared" si="1"/>
        <v>0</v>
      </c>
    </row>
    <row r="77" spans="1:50" ht="21.95" hidden="1" customHeight="1" x14ac:dyDescent="0.35">
      <c r="A77" s="92">
        <v>65</v>
      </c>
      <c r="B77" s="93"/>
      <c r="C77" s="93"/>
      <c r="D77" s="93"/>
      <c r="E77" s="95"/>
      <c r="F77" s="95"/>
      <c r="G77" s="94"/>
      <c r="H77" s="94"/>
      <c r="I77" s="94"/>
      <c r="J77" s="94"/>
      <c r="K77" s="95"/>
      <c r="L77" s="95"/>
      <c r="M77" s="95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188"/>
      <c r="AU77" s="188"/>
      <c r="AV77" s="91">
        <f t="shared" si="0"/>
        <v>0</v>
      </c>
      <c r="AX77" s="91">
        <f t="shared" si="1"/>
        <v>0</v>
      </c>
    </row>
    <row r="78" spans="1:50" ht="21.95" hidden="1" customHeight="1" x14ac:dyDescent="0.35">
      <c r="A78" s="92">
        <v>66</v>
      </c>
      <c r="B78" s="93"/>
      <c r="C78" s="93"/>
      <c r="D78" s="93"/>
      <c r="E78" s="95"/>
      <c r="F78" s="95"/>
      <c r="G78" s="94"/>
      <c r="H78" s="94"/>
      <c r="I78" s="94"/>
      <c r="J78" s="94"/>
      <c r="K78" s="95"/>
      <c r="L78" s="95"/>
      <c r="M78" s="95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188"/>
      <c r="AU78" s="188"/>
      <c r="AV78" s="91">
        <f t="shared" ref="AV78:AV132" si="2">SUM(E78:AU78)</f>
        <v>0</v>
      </c>
      <c r="AX78" s="91">
        <f t="shared" ref="AX78:AX132" si="3">SUM(E78:AU78)</f>
        <v>0</v>
      </c>
    </row>
    <row r="79" spans="1:50" ht="21.95" hidden="1" customHeight="1" x14ac:dyDescent="0.35">
      <c r="A79" s="92">
        <v>67</v>
      </c>
      <c r="B79" s="93"/>
      <c r="C79" s="93"/>
      <c r="D79" s="93"/>
      <c r="E79" s="95"/>
      <c r="F79" s="95"/>
      <c r="G79" s="94"/>
      <c r="H79" s="94"/>
      <c r="I79" s="94"/>
      <c r="J79" s="94"/>
      <c r="K79" s="95"/>
      <c r="L79" s="95"/>
      <c r="M79" s="95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188"/>
      <c r="AU79" s="188"/>
      <c r="AV79" s="91">
        <f t="shared" si="2"/>
        <v>0</v>
      </c>
      <c r="AX79" s="91">
        <f t="shared" si="3"/>
        <v>0</v>
      </c>
    </row>
    <row r="80" spans="1:50" ht="21.95" hidden="1" customHeight="1" x14ac:dyDescent="0.35">
      <c r="A80" s="92">
        <v>68</v>
      </c>
      <c r="B80" s="93"/>
      <c r="C80" s="93"/>
      <c r="D80" s="93"/>
      <c r="E80" s="95"/>
      <c r="F80" s="95"/>
      <c r="G80" s="94"/>
      <c r="H80" s="94"/>
      <c r="I80" s="94"/>
      <c r="J80" s="94"/>
      <c r="K80" s="95"/>
      <c r="L80" s="95"/>
      <c r="M80" s="95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188"/>
      <c r="AU80" s="188"/>
      <c r="AV80" s="91">
        <f t="shared" si="2"/>
        <v>0</v>
      </c>
      <c r="AX80" s="91">
        <f t="shared" si="3"/>
        <v>0</v>
      </c>
    </row>
    <row r="81" spans="1:50" ht="21.95" hidden="1" customHeight="1" x14ac:dyDescent="0.35">
      <c r="A81" s="92">
        <v>69</v>
      </c>
      <c r="B81" s="93"/>
      <c r="C81" s="93"/>
      <c r="D81" s="93"/>
      <c r="E81" s="95"/>
      <c r="F81" s="95"/>
      <c r="G81" s="94"/>
      <c r="H81" s="94"/>
      <c r="I81" s="94"/>
      <c r="J81" s="94"/>
      <c r="K81" s="95"/>
      <c r="L81" s="95"/>
      <c r="M81" s="95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188"/>
      <c r="AU81" s="188"/>
      <c r="AV81" s="91">
        <f t="shared" si="2"/>
        <v>0</v>
      </c>
      <c r="AX81" s="91">
        <f t="shared" si="3"/>
        <v>0</v>
      </c>
    </row>
    <row r="82" spans="1:50" ht="21.95" hidden="1" customHeight="1" x14ac:dyDescent="0.35">
      <c r="A82" s="92">
        <v>70</v>
      </c>
      <c r="B82" s="93"/>
      <c r="C82" s="93"/>
      <c r="D82" s="93"/>
      <c r="E82" s="95"/>
      <c r="F82" s="95"/>
      <c r="G82" s="94"/>
      <c r="H82" s="94"/>
      <c r="I82" s="94"/>
      <c r="J82" s="94"/>
      <c r="K82" s="95"/>
      <c r="L82" s="95"/>
      <c r="M82" s="95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188"/>
      <c r="AU82" s="188"/>
      <c r="AV82" s="91">
        <f t="shared" si="2"/>
        <v>0</v>
      </c>
      <c r="AX82" s="91">
        <f t="shared" si="3"/>
        <v>0</v>
      </c>
    </row>
    <row r="83" spans="1:50" ht="21.95" hidden="1" customHeight="1" x14ac:dyDescent="0.35">
      <c r="A83" s="92">
        <v>71</v>
      </c>
      <c r="B83" s="93"/>
      <c r="C83" s="93"/>
      <c r="D83" s="93"/>
      <c r="E83" s="95"/>
      <c r="F83" s="95"/>
      <c r="G83" s="94"/>
      <c r="H83" s="94"/>
      <c r="I83" s="94"/>
      <c r="J83" s="94"/>
      <c r="K83" s="95"/>
      <c r="L83" s="95"/>
      <c r="M83" s="95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188"/>
      <c r="AU83" s="188"/>
      <c r="AV83" s="91">
        <f t="shared" si="2"/>
        <v>0</v>
      </c>
      <c r="AX83" s="91">
        <f t="shared" si="3"/>
        <v>0</v>
      </c>
    </row>
    <row r="84" spans="1:50" ht="21.95" hidden="1" customHeight="1" x14ac:dyDescent="0.35">
      <c r="A84" s="92">
        <v>72</v>
      </c>
      <c r="B84" s="93"/>
      <c r="C84" s="93"/>
      <c r="D84" s="93"/>
      <c r="E84" s="95"/>
      <c r="F84" s="95"/>
      <c r="G84" s="94"/>
      <c r="H84" s="94"/>
      <c r="I84" s="94"/>
      <c r="J84" s="94"/>
      <c r="K84" s="95"/>
      <c r="L84" s="95"/>
      <c r="M84" s="95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188"/>
      <c r="AU84" s="188"/>
      <c r="AV84" s="91">
        <f t="shared" si="2"/>
        <v>0</v>
      </c>
      <c r="AX84" s="91">
        <f t="shared" si="3"/>
        <v>0</v>
      </c>
    </row>
    <row r="85" spans="1:50" ht="21.95" hidden="1" customHeight="1" x14ac:dyDescent="0.35">
      <c r="A85" s="92">
        <v>73</v>
      </c>
      <c r="B85" s="93"/>
      <c r="C85" s="93"/>
      <c r="D85" s="93"/>
      <c r="E85" s="95"/>
      <c r="F85" s="95"/>
      <c r="G85" s="94"/>
      <c r="H85" s="94"/>
      <c r="I85" s="94"/>
      <c r="J85" s="94"/>
      <c r="K85" s="95"/>
      <c r="L85" s="95"/>
      <c r="M85" s="95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188"/>
      <c r="AU85" s="188"/>
      <c r="AV85" s="91">
        <f t="shared" si="2"/>
        <v>0</v>
      </c>
      <c r="AX85" s="91">
        <f t="shared" si="3"/>
        <v>0</v>
      </c>
    </row>
    <row r="86" spans="1:50" ht="21.95" hidden="1" customHeight="1" x14ac:dyDescent="0.35">
      <c r="A86" s="92">
        <v>74</v>
      </c>
      <c r="B86" s="93"/>
      <c r="C86" s="93"/>
      <c r="D86" s="93"/>
      <c r="E86" s="95"/>
      <c r="F86" s="95"/>
      <c r="G86" s="94"/>
      <c r="H86" s="94"/>
      <c r="I86" s="94"/>
      <c r="J86" s="94"/>
      <c r="K86" s="95"/>
      <c r="L86" s="95"/>
      <c r="M86" s="95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188"/>
      <c r="AU86" s="188"/>
      <c r="AV86" s="91">
        <f t="shared" si="2"/>
        <v>0</v>
      </c>
      <c r="AX86" s="91">
        <f t="shared" si="3"/>
        <v>0</v>
      </c>
    </row>
    <row r="87" spans="1:50" ht="21.95" hidden="1" customHeight="1" x14ac:dyDescent="0.35">
      <c r="A87" s="92">
        <v>75</v>
      </c>
      <c r="B87" s="93"/>
      <c r="C87" s="93"/>
      <c r="D87" s="93"/>
      <c r="E87" s="95"/>
      <c r="F87" s="95"/>
      <c r="G87" s="94"/>
      <c r="H87" s="94"/>
      <c r="I87" s="94"/>
      <c r="J87" s="94"/>
      <c r="K87" s="95"/>
      <c r="L87" s="95"/>
      <c r="M87" s="95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188"/>
      <c r="AU87" s="188"/>
      <c r="AV87" s="91">
        <f t="shared" si="2"/>
        <v>0</v>
      </c>
      <c r="AX87" s="91">
        <f t="shared" si="3"/>
        <v>0</v>
      </c>
    </row>
    <row r="88" spans="1:50" ht="21.95" hidden="1" customHeight="1" x14ac:dyDescent="0.35">
      <c r="A88" s="92">
        <v>76</v>
      </c>
      <c r="B88" s="93"/>
      <c r="C88" s="93"/>
      <c r="D88" s="93"/>
      <c r="E88" s="95"/>
      <c r="F88" s="95"/>
      <c r="G88" s="94"/>
      <c r="H88" s="94"/>
      <c r="I88" s="94"/>
      <c r="J88" s="94"/>
      <c r="K88" s="95"/>
      <c r="L88" s="95"/>
      <c r="M88" s="95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188"/>
      <c r="AU88" s="188"/>
      <c r="AV88" s="91">
        <f t="shared" si="2"/>
        <v>0</v>
      </c>
      <c r="AX88" s="91">
        <f t="shared" si="3"/>
        <v>0</v>
      </c>
    </row>
    <row r="89" spans="1:50" ht="21.95" hidden="1" customHeight="1" x14ac:dyDescent="0.35">
      <c r="A89" s="92">
        <v>77</v>
      </c>
      <c r="B89" s="93"/>
      <c r="C89" s="93"/>
      <c r="D89" s="93"/>
      <c r="E89" s="95"/>
      <c r="F89" s="95"/>
      <c r="G89" s="94"/>
      <c r="H89" s="94"/>
      <c r="I89" s="94"/>
      <c r="J89" s="94"/>
      <c r="K89" s="95"/>
      <c r="L89" s="95"/>
      <c r="M89" s="95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188"/>
      <c r="AU89" s="188"/>
      <c r="AV89" s="91">
        <f t="shared" si="2"/>
        <v>0</v>
      </c>
      <c r="AX89" s="91">
        <f t="shared" si="3"/>
        <v>0</v>
      </c>
    </row>
    <row r="90" spans="1:50" ht="21.95" hidden="1" customHeight="1" x14ac:dyDescent="0.35">
      <c r="A90" s="92">
        <v>78</v>
      </c>
      <c r="B90" s="93"/>
      <c r="C90" s="93"/>
      <c r="D90" s="93"/>
      <c r="E90" s="95"/>
      <c r="F90" s="95"/>
      <c r="G90" s="94"/>
      <c r="H90" s="94"/>
      <c r="I90" s="94"/>
      <c r="J90" s="94"/>
      <c r="K90" s="95"/>
      <c r="L90" s="95"/>
      <c r="M90" s="95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188"/>
      <c r="AU90" s="188"/>
      <c r="AV90" s="91">
        <f t="shared" si="2"/>
        <v>0</v>
      </c>
      <c r="AX90" s="91">
        <f t="shared" si="3"/>
        <v>0</v>
      </c>
    </row>
    <row r="91" spans="1:50" ht="21.95" hidden="1" customHeight="1" x14ac:dyDescent="0.35">
      <c r="A91" s="92">
        <v>79</v>
      </c>
      <c r="B91" s="93"/>
      <c r="C91" s="93"/>
      <c r="D91" s="93"/>
      <c r="E91" s="95"/>
      <c r="F91" s="95"/>
      <c r="G91" s="94"/>
      <c r="H91" s="94"/>
      <c r="I91" s="94"/>
      <c r="J91" s="94"/>
      <c r="K91" s="95"/>
      <c r="L91" s="95"/>
      <c r="M91" s="95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188"/>
      <c r="AU91" s="188"/>
      <c r="AV91" s="91">
        <f t="shared" si="2"/>
        <v>0</v>
      </c>
      <c r="AX91" s="91">
        <f t="shared" si="3"/>
        <v>0</v>
      </c>
    </row>
    <row r="92" spans="1:50" ht="21.95" hidden="1" customHeight="1" x14ac:dyDescent="0.35">
      <c r="A92" s="92">
        <v>80</v>
      </c>
      <c r="B92" s="93"/>
      <c r="C92" s="93"/>
      <c r="D92" s="93"/>
      <c r="E92" s="95"/>
      <c r="F92" s="95"/>
      <c r="G92" s="94"/>
      <c r="H92" s="94"/>
      <c r="I92" s="94"/>
      <c r="J92" s="94"/>
      <c r="K92" s="95"/>
      <c r="L92" s="95"/>
      <c r="M92" s="95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188"/>
      <c r="AU92" s="188"/>
      <c r="AV92" s="91">
        <f t="shared" si="2"/>
        <v>0</v>
      </c>
      <c r="AX92" s="91">
        <f t="shared" si="3"/>
        <v>0</v>
      </c>
    </row>
    <row r="93" spans="1:50" ht="21.95" hidden="1" customHeight="1" x14ac:dyDescent="0.35">
      <c r="A93" s="92">
        <v>81</v>
      </c>
      <c r="B93" s="93"/>
      <c r="C93" s="93"/>
      <c r="D93" s="93"/>
      <c r="E93" s="95"/>
      <c r="F93" s="95"/>
      <c r="G93" s="94"/>
      <c r="H93" s="94"/>
      <c r="I93" s="94"/>
      <c r="J93" s="94"/>
      <c r="K93" s="95"/>
      <c r="L93" s="95"/>
      <c r="M93" s="95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188"/>
      <c r="AU93" s="188"/>
      <c r="AV93" s="91">
        <f t="shared" si="2"/>
        <v>0</v>
      </c>
      <c r="AX93" s="91">
        <f t="shared" si="3"/>
        <v>0</v>
      </c>
    </row>
    <row r="94" spans="1:50" ht="21.95" hidden="1" customHeight="1" x14ac:dyDescent="0.35">
      <c r="A94" s="92">
        <v>82</v>
      </c>
      <c r="B94" s="93"/>
      <c r="C94" s="93"/>
      <c r="D94" s="93"/>
      <c r="E94" s="95"/>
      <c r="F94" s="95"/>
      <c r="G94" s="94"/>
      <c r="H94" s="94"/>
      <c r="I94" s="94"/>
      <c r="J94" s="94"/>
      <c r="K94" s="95"/>
      <c r="L94" s="95"/>
      <c r="M94" s="95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188"/>
      <c r="AU94" s="188"/>
      <c r="AV94" s="91">
        <f t="shared" si="2"/>
        <v>0</v>
      </c>
      <c r="AX94" s="91">
        <f t="shared" si="3"/>
        <v>0</v>
      </c>
    </row>
    <row r="95" spans="1:50" ht="21.95" hidden="1" customHeight="1" x14ac:dyDescent="0.35">
      <c r="A95" s="92">
        <v>83</v>
      </c>
      <c r="B95" s="93"/>
      <c r="C95" s="93"/>
      <c r="D95" s="93"/>
      <c r="E95" s="95"/>
      <c r="F95" s="95"/>
      <c r="G95" s="94"/>
      <c r="H95" s="94"/>
      <c r="I95" s="94"/>
      <c r="J95" s="94"/>
      <c r="K95" s="95"/>
      <c r="L95" s="95"/>
      <c r="M95" s="95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188"/>
      <c r="AU95" s="188"/>
      <c r="AV95" s="91">
        <f t="shared" si="2"/>
        <v>0</v>
      </c>
      <c r="AX95" s="91">
        <f t="shared" si="3"/>
        <v>0</v>
      </c>
    </row>
    <row r="96" spans="1:50" ht="21.95" hidden="1" customHeight="1" x14ac:dyDescent="0.35">
      <c r="A96" s="92">
        <v>84</v>
      </c>
      <c r="B96" s="93"/>
      <c r="C96" s="93"/>
      <c r="D96" s="93"/>
      <c r="E96" s="95"/>
      <c r="F96" s="95"/>
      <c r="G96" s="94"/>
      <c r="H96" s="94"/>
      <c r="I96" s="94"/>
      <c r="J96" s="94"/>
      <c r="K96" s="95"/>
      <c r="L96" s="95"/>
      <c r="M96" s="95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188"/>
      <c r="AU96" s="188"/>
      <c r="AV96" s="91">
        <f t="shared" si="2"/>
        <v>0</v>
      </c>
      <c r="AX96" s="91">
        <f t="shared" si="3"/>
        <v>0</v>
      </c>
    </row>
    <row r="97" spans="1:50" ht="21.95" hidden="1" customHeight="1" x14ac:dyDescent="0.35">
      <c r="A97" s="92">
        <v>85</v>
      </c>
      <c r="B97" s="93"/>
      <c r="C97" s="93"/>
      <c r="D97" s="93"/>
      <c r="E97" s="95"/>
      <c r="F97" s="95"/>
      <c r="G97" s="94"/>
      <c r="H97" s="94"/>
      <c r="I97" s="94"/>
      <c r="J97" s="94"/>
      <c r="K97" s="95"/>
      <c r="L97" s="95"/>
      <c r="M97" s="95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188"/>
      <c r="AU97" s="188"/>
      <c r="AV97" s="91">
        <f t="shared" si="2"/>
        <v>0</v>
      </c>
      <c r="AX97" s="91">
        <f t="shared" si="3"/>
        <v>0</v>
      </c>
    </row>
    <row r="98" spans="1:50" ht="21.95" hidden="1" customHeight="1" x14ac:dyDescent="0.35">
      <c r="A98" s="92">
        <v>86</v>
      </c>
      <c r="B98" s="93"/>
      <c r="C98" s="93"/>
      <c r="D98" s="93"/>
      <c r="E98" s="95"/>
      <c r="F98" s="95"/>
      <c r="G98" s="94"/>
      <c r="H98" s="94"/>
      <c r="I98" s="94"/>
      <c r="J98" s="94"/>
      <c r="K98" s="95"/>
      <c r="L98" s="95"/>
      <c r="M98" s="95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188"/>
      <c r="AU98" s="188"/>
      <c r="AV98" s="91">
        <f t="shared" si="2"/>
        <v>0</v>
      </c>
      <c r="AX98" s="91">
        <f t="shared" si="3"/>
        <v>0</v>
      </c>
    </row>
    <row r="99" spans="1:50" ht="21.95" hidden="1" customHeight="1" x14ac:dyDescent="0.35">
      <c r="A99" s="92">
        <v>87</v>
      </c>
      <c r="B99" s="93"/>
      <c r="C99" s="93"/>
      <c r="D99" s="93"/>
      <c r="E99" s="95"/>
      <c r="F99" s="95"/>
      <c r="G99" s="94"/>
      <c r="H99" s="94"/>
      <c r="I99" s="94"/>
      <c r="J99" s="94"/>
      <c r="K99" s="95"/>
      <c r="L99" s="95"/>
      <c r="M99" s="95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188"/>
      <c r="AU99" s="188"/>
      <c r="AV99" s="91">
        <f t="shared" si="2"/>
        <v>0</v>
      </c>
      <c r="AX99" s="91">
        <f t="shared" si="3"/>
        <v>0</v>
      </c>
    </row>
    <row r="100" spans="1:50" ht="21.95" hidden="1" customHeight="1" x14ac:dyDescent="0.35">
      <c r="A100" s="92">
        <v>88</v>
      </c>
      <c r="B100" s="93"/>
      <c r="C100" s="93"/>
      <c r="D100" s="93"/>
      <c r="E100" s="95"/>
      <c r="F100" s="95"/>
      <c r="G100" s="94"/>
      <c r="H100" s="94"/>
      <c r="I100" s="94"/>
      <c r="J100" s="94"/>
      <c r="K100" s="95"/>
      <c r="L100" s="95"/>
      <c r="M100" s="95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188"/>
      <c r="AU100" s="188"/>
      <c r="AV100" s="91">
        <f t="shared" si="2"/>
        <v>0</v>
      </c>
      <c r="AX100" s="91">
        <f t="shared" si="3"/>
        <v>0</v>
      </c>
    </row>
    <row r="101" spans="1:50" ht="21.95" hidden="1" customHeight="1" x14ac:dyDescent="0.35">
      <c r="A101" s="92">
        <v>89</v>
      </c>
      <c r="B101" s="93"/>
      <c r="C101" s="93"/>
      <c r="D101" s="93"/>
      <c r="E101" s="95"/>
      <c r="F101" s="95"/>
      <c r="G101" s="94"/>
      <c r="H101" s="94"/>
      <c r="I101" s="94"/>
      <c r="J101" s="94"/>
      <c r="K101" s="95"/>
      <c r="L101" s="95"/>
      <c r="M101" s="95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188"/>
      <c r="AU101" s="188"/>
      <c r="AV101" s="91">
        <f t="shared" si="2"/>
        <v>0</v>
      </c>
      <c r="AX101" s="91">
        <f t="shared" si="3"/>
        <v>0</v>
      </c>
    </row>
    <row r="102" spans="1:50" ht="21.95" hidden="1" customHeight="1" x14ac:dyDescent="0.35">
      <c r="A102" s="92">
        <v>90</v>
      </c>
      <c r="B102" s="93"/>
      <c r="C102" s="93"/>
      <c r="D102" s="93"/>
      <c r="E102" s="95"/>
      <c r="F102" s="95"/>
      <c r="G102" s="94"/>
      <c r="H102" s="94"/>
      <c r="I102" s="94"/>
      <c r="J102" s="94"/>
      <c r="K102" s="95"/>
      <c r="L102" s="95"/>
      <c r="M102" s="95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188"/>
      <c r="AU102" s="188"/>
      <c r="AV102" s="91">
        <f t="shared" si="2"/>
        <v>0</v>
      </c>
      <c r="AX102" s="91">
        <f t="shared" si="3"/>
        <v>0</v>
      </c>
    </row>
    <row r="103" spans="1:50" ht="21.95" hidden="1" customHeight="1" x14ac:dyDescent="0.35">
      <c r="A103" s="92">
        <v>91</v>
      </c>
      <c r="B103" s="93"/>
      <c r="C103" s="93"/>
      <c r="D103" s="93"/>
      <c r="E103" s="95"/>
      <c r="F103" s="95"/>
      <c r="G103" s="94"/>
      <c r="H103" s="94"/>
      <c r="I103" s="94"/>
      <c r="J103" s="94"/>
      <c r="K103" s="95"/>
      <c r="L103" s="95"/>
      <c r="M103" s="95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188"/>
      <c r="AU103" s="188"/>
      <c r="AV103" s="91">
        <f t="shared" si="2"/>
        <v>0</v>
      </c>
      <c r="AX103" s="91">
        <f t="shared" si="3"/>
        <v>0</v>
      </c>
    </row>
    <row r="104" spans="1:50" ht="21.95" hidden="1" customHeight="1" x14ac:dyDescent="0.35">
      <c r="A104" s="92">
        <v>92</v>
      </c>
      <c r="B104" s="93"/>
      <c r="C104" s="93"/>
      <c r="D104" s="93"/>
      <c r="E104" s="95"/>
      <c r="F104" s="95"/>
      <c r="G104" s="94"/>
      <c r="H104" s="94"/>
      <c r="I104" s="94"/>
      <c r="J104" s="94"/>
      <c r="K104" s="95"/>
      <c r="L104" s="95"/>
      <c r="M104" s="95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188"/>
      <c r="AU104" s="188"/>
      <c r="AV104" s="91">
        <f t="shared" si="2"/>
        <v>0</v>
      </c>
      <c r="AX104" s="91">
        <f t="shared" si="3"/>
        <v>0</v>
      </c>
    </row>
    <row r="105" spans="1:50" ht="21.95" hidden="1" customHeight="1" x14ac:dyDescent="0.35">
      <c r="A105" s="92">
        <v>93</v>
      </c>
      <c r="B105" s="93"/>
      <c r="C105" s="93"/>
      <c r="D105" s="93"/>
      <c r="E105" s="95"/>
      <c r="F105" s="95"/>
      <c r="G105" s="94"/>
      <c r="H105" s="94"/>
      <c r="I105" s="94"/>
      <c r="J105" s="94"/>
      <c r="K105" s="95"/>
      <c r="L105" s="95"/>
      <c r="M105" s="95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188"/>
      <c r="AU105" s="188"/>
      <c r="AV105" s="91">
        <f t="shared" si="2"/>
        <v>0</v>
      </c>
      <c r="AX105" s="91">
        <f t="shared" si="3"/>
        <v>0</v>
      </c>
    </row>
    <row r="106" spans="1:50" ht="21.95" hidden="1" customHeight="1" x14ac:dyDescent="0.35">
      <c r="A106" s="92">
        <v>94</v>
      </c>
      <c r="B106" s="93"/>
      <c r="C106" s="93"/>
      <c r="D106" s="93"/>
      <c r="E106" s="95"/>
      <c r="F106" s="95"/>
      <c r="G106" s="94"/>
      <c r="H106" s="94"/>
      <c r="I106" s="94"/>
      <c r="J106" s="94"/>
      <c r="K106" s="95"/>
      <c r="L106" s="95"/>
      <c r="M106" s="95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188"/>
      <c r="AU106" s="188"/>
      <c r="AV106" s="91">
        <f t="shared" si="2"/>
        <v>0</v>
      </c>
      <c r="AX106" s="91">
        <f t="shared" si="3"/>
        <v>0</v>
      </c>
    </row>
    <row r="107" spans="1:50" ht="21.95" hidden="1" customHeight="1" x14ac:dyDescent="0.35">
      <c r="A107" s="92">
        <v>95</v>
      </c>
      <c r="B107" s="93"/>
      <c r="C107" s="93"/>
      <c r="D107" s="93"/>
      <c r="E107" s="95"/>
      <c r="F107" s="95"/>
      <c r="G107" s="94"/>
      <c r="H107" s="94"/>
      <c r="I107" s="94"/>
      <c r="J107" s="94"/>
      <c r="K107" s="95"/>
      <c r="L107" s="95"/>
      <c r="M107" s="95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188"/>
      <c r="AU107" s="188"/>
      <c r="AV107" s="91">
        <f t="shared" si="2"/>
        <v>0</v>
      </c>
      <c r="AX107" s="91">
        <f t="shared" si="3"/>
        <v>0</v>
      </c>
    </row>
    <row r="108" spans="1:50" ht="21.95" hidden="1" customHeight="1" x14ac:dyDescent="0.35">
      <c r="A108" s="92">
        <v>96</v>
      </c>
      <c r="B108" s="93"/>
      <c r="C108" s="93"/>
      <c r="D108" s="93"/>
      <c r="E108" s="95"/>
      <c r="F108" s="95"/>
      <c r="G108" s="94"/>
      <c r="H108" s="94"/>
      <c r="I108" s="94"/>
      <c r="J108" s="94"/>
      <c r="K108" s="95"/>
      <c r="L108" s="95"/>
      <c r="M108" s="95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188"/>
      <c r="AU108" s="188"/>
      <c r="AV108" s="91">
        <f t="shared" si="2"/>
        <v>0</v>
      </c>
      <c r="AX108" s="91">
        <f t="shared" si="3"/>
        <v>0</v>
      </c>
    </row>
    <row r="109" spans="1:50" ht="21.95" hidden="1" customHeight="1" x14ac:dyDescent="0.35">
      <c r="A109" s="92">
        <v>97</v>
      </c>
      <c r="B109" s="93"/>
      <c r="C109" s="93"/>
      <c r="D109" s="93"/>
      <c r="E109" s="95"/>
      <c r="F109" s="95"/>
      <c r="G109" s="94"/>
      <c r="H109" s="94"/>
      <c r="I109" s="94"/>
      <c r="J109" s="94"/>
      <c r="K109" s="95"/>
      <c r="L109" s="95"/>
      <c r="M109" s="95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188"/>
      <c r="AU109" s="188"/>
      <c r="AV109" s="91">
        <f t="shared" si="2"/>
        <v>0</v>
      </c>
      <c r="AX109" s="91">
        <f t="shared" si="3"/>
        <v>0</v>
      </c>
    </row>
    <row r="110" spans="1:50" ht="21.95" hidden="1" customHeight="1" x14ac:dyDescent="0.35">
      <c r="A110" s="92">
        <v>98</v>
      </c>
      <c r="B110" s="93"/>
      <c r="C110" s="93"/>
      <c r="D110" s="93"/>
      <c r="E110" s="95"/>
      <c r="F110" s="95"/>
      <c r="G110" s="94"/>
      <c r="H110" s="94"/>
      <c r="I110" s="94"/>
      <c r="J110" s="94"/>
      <c r="K110" s="95"/>
      <c r="L110" s="95"/>
      <c r="M110" s="95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188"/>
      <c r="AU110" s="188"/>
      <c r="AV110" s="91">
        <f t="shared" si="2"/>
        <v>0</v>
      </c>
      <c r="AX110" s="91">
        <f t="shared" si="3"/>
        <v>0</v>
      </c>
    </row>
    <row r="111" spans="1:50" ht="21.95" hidden="1" customHeight="1" x14ac:dyDescent="0.35">
      <c r="A111" s="92">
        <v>99</v>
      </c>
      <c r="B111" s="93"/>
      <c r="C111" s="93"/>
      <c r="D111" s="93"/>
      <c r="E111" s="95"/>
      <c r="F111" s="95"/>
      <c r="G111" s="94"/>
      <c r="H111" s="94"/>
      <c r="I111" s="94"/>
      <c r="J111" s="94"/>
      <c r="K111" s="95"/>
      <c r="L111" s="95"/>
      <c r="M111" s="95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188"/>
      <c r="AU111" s="188"/>
      <c r="AV111" s="91">
        <f t="shared" si="2"/>
        <v>0</v>
      </c>
      <c r="AX111" s="91">
        <f t="shared" si="3"/>
        <v>0</v>
      </c>
    </row>
    <row r="112" spans="1:50" ht="21.95" hidden="1" customHeight="1" x14ac:dyDescent="0.35">
      <c r="A112" s="92">
        <v>100</v>
      </c>
      <c r="B112" s="93"/>
      <c r="C112" s="93"/>
      <c r="D112" s="93"/>
      <c r="E112" s="95"/>
      <c r="F112" s="95"/>
      <c r="G112" s="94"/>
      <c r="H112" s="94"/>
      <c r="I112" s="94"/>
      <c r="J112" s="94"/>
      <c r="K112" s="95"/>
      <c r="L112" s="95"/>
      <c r="M112" s="95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188"/>
      <c r="AU112" s="188"/>
      <c r="AV112" s="91">
        <f t="shared" si="2"/>
        <v>0</v>
      </c>
      <c r="AX112" s="91">
        <f t="shared" si="3"/>
        <v>0</v>
      </c>
    </row>
    <row r="113" spans="1:50" ht="21.95" hidden="1" customHeight="1" x14ac:dyDescent="0.35">
      <c r="A113" s="92">
        <v>101</v>
      </c>
      <c r="B113" s="93"/>
      <c r="C113" s="93"/>
      <c r="D113" s="93"/>
      <c r="E113" s="95"/>
      <c r="F113" s="95"/>
      <c r="G113" s="94"/>
      <c r="H113" s="94"/>
      <c r="I113" s="94"/>
      <c r="J113" s="94"/>
      <c r="K113" s="95"/>
      <c r="L113" s="95"/>
      <c r="M113" s="95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188"/>
      <c r="AU113" s="188"/>
      <c r="AV113" s="91">
        <f t="shared" si="2"/>
        <v>0</v>
      </c>
      <c r="AX113" s="91">
        <f t="shared" si="3"/>
        <v>0</v>
      </c>
    </row>
    <row r="114" spans="1:50" ht="21.95" hidden="1" customHeight="1" x14ac:dyDescent="0.35">
      <c r="A114" s="92">
        <v>102</v>
      </c>
      <c r="B114" s="93"/>
      <c r="C114" s="93"/>
      <c r="D114" s="93"/>
      <c r="E114" s="95"/>
      <c r="F114" s="95"/>
      <c r="G114" s="94"/>
      <c r="H114" s="94"/>
      <c r="I114" s="94"/>
      <c r="J114" s="94"/>
      <c r="K114" s="95"/>
      <c r="L114" s="95"/>
      <c r="M114" s="95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188"/>
      <c r="AU114" s="188"/>
      <c r="AV114" s="91">
        <f t="shared" si="2"/>
        <v>0</v>
      </c>
      <c r="AX114" s="91">
        <f t="shared" si="3"/>
        <v>0</v>
      </c>
    </row>
    <row r="115" spans="1:50" ht="21.95" hidden="1" customHeight="1" x14ac:dyDescent="0.35">
      <c r="A115" s="92">
        <v>103</v>
      </c>
      <c r="B115" s="93"/>
      <c r="C115" s="93"/>
      <c r="D115" s="93"/>
      <c r="E115" s="95"/>
      <c r="F115" s="95"/>
      <c r="G115" s="94"/>
      <c r="H115" s="94"/>
      <c r="I115" s="94"/>
      <c r="J115" s="94"/>
      <c r="K115" s="95"/>
      <c r="L115" s="95"/>
      <c r="M115" s="95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188"/>
      <c r="AU115" s="188"/>
      <c r="AV115" s="91">
        <f t="shared" si="2"/>
        <v>0</v>
      </c>
      <c r="AX115" s="91">
        <f t="shared" si="3"/>
        <v>0</v>
      </c>
    </row>
    <row r="116" spans="1:50" ht="21.95" hidden="1" customHeight="1" x14ac:dyDescent="0.35">
      <c r="A116" s="92">
        <v>104</v>
      </c>
      <c r="B116" s="93"/>
      <c r="C116" s="93"/>
      <c r="D116" s="93"/>
      <c r="E116" s="95"/>
      <c r="F116" s="95"/>
      <c r="G116" s="94"/>
      <c r="H116" s="94"/>
      <c r="I116" s="94"/>
      <c r="J116" s="94"/>
      <c r="K116" s="95"/>
      <c r="L116" s="95"/>
      <c r="M116" s="95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188"/>
      <c r="AU116" s="188"/>
      <c r="AV116" s="91">
        <f t="shared" si="2"/>
        <v>0</v>
      </c>
      <c r="AX116" s="91">
        <f t="shared" si="3"/>
        <v>0</v>
      </c>
    </row>
    <row r="117" spans="1:50" ht="21.95" hidden="1" customHeight="1" x14ac:dyDescent="0.35">
      <c r="A117" s="92">
        <v>105</v>
      </c>
      <c r="B117" s="93"/>
      <c r="C117" s="93"/>
      <c r="D117" s="93"/>
      <c r="E117" s="95"/>
      <c r="F117" s="95"/>
      <c r="G117" s="94"/>
      <c r="H117" s="94"/>
      <c r="I117" s="94"/>
      <c r="J117" s="94"/>
      <c r="K117" s="95"/>
      <c r="L117" s="95"/>
      <c r="M117" s="95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188"/>
      <c r="AU117" s="188"/>
      <c r="AV117" s="91">
        <f t="shared" si="2"/>
        <v>0</v>
      </c>
      <c r="AX117" s="91">
        <f t="shared" si="3"/>
        <v>0</v>
      </c>
    </row>
    <row r="118" spans="1:50" ht="21.95" hidden="1" customHeight="1" x14ac:dyDescent="0.35">
      <c r="A118" s="92">
        <v>106</v>
      </c>
      <c r="B118" s="93"/>
      <c r="C118" s="93"/>
      <c r="D118" s="93"/>
      <c r="E118" s="95"/>
      <c r="F118" s="95"/>
      <c r="G118" s="94"/>
      <c r="H118" s="94"/>
      <c r="I118" s="94"/>
      <c r="J118" s="94"/>
      <c r="K118" s="95"/>
      <c r="L118" s="95"/>
      <c r="M118" s="95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188"/>
      <c r="AU118" s="188"/>
      <c r="AV118" s="91">
        <f t="shared" si="2"/>
        <v>0</v>
      </c>
      <c r="AX118" s="91">
        <f t="shared" si="3"/>
        <v>0</v>
      </c>
    </row>
    <row r="119" spans="1:50" ht="21.95" hidden="1" customHeight="1" x14ac:dyDescent="0.35">
      <c r="A119" s="92">
        <v>107</v>
      </c>
      <c r="B119" s="93"/>
      <c r="C119" s="93"/>
      <c r="D119" s="93"/>
      <c r="E119" s="95"/>
      <c r="F119" s="95"/>
      <c r="G119" s="94"/>
      <c r="H119" s="94"/>
      <c r="I119" s="94"/>
      <c r="J119" s="94"/>
      <c r="K119" s="95"/>
      <c r="L119" s="95"/>
      <c r="M119" s="95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188"/>
      <c r="AU119" s="188"/>
      <c r="AV119" s="91">
        <f t="shared" si="2"/>
        <v>0</v>
      </c>
      <c r="AX119" s="91">
        <f t="shared" si="3"/>
        <v>0</v>
      </c>
    </row>
    <row r="120" spans="1:50" ht="21.95" hidden="1" customHeight="1" x14ac:dyDescent="0.35">
      <c r="A120" s="92">
        <v>108</v>
      </c>
      <c r="B120" s="93"/>
      <c r="C120" s="93"/>
      <c r="D120" s="93"/>
      <c r="E120" s="95"/>
      <c r="F120" s="95"/>
      <c r="G120" s="94"/>
      <c r="H120" s="94"/>
      <c r="I120" s="94"/>
      <c r="J120" s="94"/>
      <c r="K120" s="95"/>
      <c r="L120" s="95"/>
      <c r="M120" s="95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188"/>
      <c r="AU120" s="188"/>
      <c r="AV120" s="91">
        <f t="shared" si="2"/>
        <v>0</v>
      </c>
      <c r="AX120" s="91">
        <f t="shared" si="3"/>
        <v>0</v>
      </c>
    </row>
    <row r="121" spans="1:50" ht="21.95" hidden="1" customHeight="1" x14ac:dyDescent="0.35">
      <c r="A121" s="92">
        <v>109</v>
      </c>
      <c r="B121" s="93"/>
      <c r="C121" s="93"/>
      <c r="D121" s="93"/>
      <c r="E121" s="95"/>
      <c r="F121" s="95"/>
      <c r="G121" s="94"/>
      <c r="H121" s="94"/>
      <c r="I121" s="94"/>
      <c r="J121" s="94"/>
      <c r="K121" s="95"/>
      <c r="L121" s="95"/>
      <c r="M121" s="95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188"/>
      <c r="AU121" s="188"/>
      <c r="AV121" s="91">
        <f t="shared" si="2"/>
        <v>0</v>
      </c>
      <c r="AX121" s="91">
        <f t="shared" si="3"/>
        <v>0</v>
      </c>
    </row>
    <row r="122" spans="1:50" ht="21.95" hidden="1" customHeight="1" x14ac:dyDescent="0.35">
      <c r="A122" s="92">
        <v>110</v>
      </c>
      <c r="B122" s="93"/>
      <c r="C122" s="93"/>
      <c r="D122" s="93"/>
      <c r="E122" s="95"/>
      <c r="F122" s="95"/>
      <c r="G122" s="94"/>
      <c r="H122" s="94"/>
      <c r="I122" s="94"/>
      <c r="J122" s="94"/>
      <c r="K122" s="95"/>
      <c r="L122" s="95"/>
      <c r="M122" s="95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188"/>
      <c r="AU122" s="188"/>
      <c r="AV122" s="91">
        <f t="shared" si="2"/>
        <v>0</v>
      </c>
      <c r="AX122" s="91">
        <f t="shared" si="3"/>
        <v>0</v>
      </c>
    </row>
    <row r="123" spans="1:50" ht="21.95" hidden="1" customHeight="1" x14ac:dyDescent="0.35">
      <c r="A123" s="92">
        <v>111</v>
      </c>
      <c r="B123" s="93"/>
      <c r="C123" s="93"/>
      <c r="D123" s="93"/>
      <c r="E123" s="95"/>
      <c r="F123" s="95"/>
      <c r="G123" s="94"/>
      <c r="H123" s="94"/>
      <c r="I123" s="94"/>
      <c r="J123" s="94"/>
      <c r="K123" s="95"/>
      <c r="L123" s="95"/>
      <c r="M123" s="95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188"/>
      <c r="AU123" s="188"/>
      <c r="AV123" s="91">
        <f t="shared" si="2"/>
        <v>0</v>
      </c>
      <c r="AX123" s="91">
        <f t="shared" si="3"/>
        <v>0</v>
      </c>
    </row>
    <row r="124" spans="1:50" ht="21.95" hidden="1" customHeight="1" x14ac:dyDescent="0.35">
      <c r="A124" s="92">
        <v>112</v>
      </c>
      <c r="B124" s="93"/>
      <c r="C124" s="93"/>
      <c r="D124" s="93"/>
      <c r="E124" s="95"/>
      <c r="F124" s="95"/>
      <c r="G124" s="94"/>
      <c r="H124" s="94"/>
      <c r="I124" s="94"/>
      <c r="J124" s="94"/>
      <c r="K124" s="95"/>
      <c r="L124" s="95"/>
      <c r="M124" s="95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188"/>
      <c r="AU124" s="188"/>
      <c r="AV124" s="91">
        <f t="shared" si="2"/>
        <v>0</v>
      </c>
      <c r="AX124" s="91">
        <f t="shared" si="3"/>
        <v>0</v>
      </c>
    </row>
    <row r="125" spans="1:50" ht="21.95" hidden="1" customHeight="1" x14ac:dyDescent="0.35">
      <c r="A125" s="92">
        <v>113</v>
      </c>
      <c r="B125" s="93"/>
      <c r="C125" s="93"/>
      <c r="D125" s="93"/>
      <c r="E125" s="95"/>
      <c r="F125" s="95"/>
      <c r="G125" s="94"/>
      <c r="H125" s="94"/>
      <c r="I125" s="94"/>
      <c r="J125" s="94"/>
      <c r="K125" s="95"/>
      <c r="L125" s="95"/>
      <c r="M125" s="95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188"/>
      <c r="AU125" s="188"/>
      <c r="AV125" s="91">
        <f t="shared" si="2"/>
        <v>0</v>
      </c>
      <c r="AX125" s="91">
        <f t="shared" si="3"/>
        <v>0</v>
      </c>
    </row>
    <row r="126" spans="1:50" ht="21.95" hidden="1" customHeight="1" x14ac:dyDescent="0.35">
      <c r="A126" s="92">
        <v>114</v>
      </c>
      <c r="B126" s="93"/>
      <c r="C126" s="93"/>
      <c r="D126" s="93"/>
      <c r="E126" s="95"/>
      <c r="F126" s="95"/>
      <c r="G126" s="94"/>
      <c r="H126" s="94"/>
      <c r="I126" s="94"/>
      <c r="J126" s="94"/>
      <c r="K126" s="95"/>
      <c r="L126" s="95"/>
      <c r="M126" s="95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188"/>
      <c r="AU126" s="188"/>
      <c r="AV126" s="91">
        <f t="shared" si="2"/>
        <v>0</v>
      </c>
      <c r="AX126" s="91">
        <f t="shared" si="3"/>
        <v>0</v>
      </c>
    </row>
    <row r="127" spans="1:50" ht="21.95" hidden="1" customHeight="1" x14ac:dyDescent="0.35">
      <c r="A127" s="92">
        <v>115</v>
      </c>
      <c r="B127" s="93"/>
      <c r="C127" s="93"/>
      <c r="D127" s="93"/>
      <c r="E127" s="95"/>
      <c r="F127" s="95"/>
      <c r="G127" s="94"/>
      <c r="H127" s="94"/>
      <c r="I127" s="94"/>
      <c r="J127" s="94"/>
      <c r="K127" s="95"/>
      <c r="L127" s="95"/>
      <c r="M127" s="95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188"/>
      <c r="AU127" s="188"/>
      <c r="AV127" s="91">
        <f t="shared" si="2"/>
        <v>0</v>
      </c>
      <c r="AX127" s="91">
        <f t="shared" si="3"/>
        <v>0</v>
      </c>
    </row>
    <row r="128" spans="1:50" ht="21.95" hidden="1" customHeight="1" x14ac:dyDescent="0.35">
      <c r="A128" s="92">
        <v>116</v>
      </c>
      <c r="B128" s="93"/>
      <c r="C128" s="93"/>
      <c r="D128" s="93"/>
      <c r="E128" s="95"/>
      <c r="F128" s="95"/>
      <c r="G128" s="94"/>
      <c r="H128" s="94"/>
      <c r="I128" s="94"/>
      <c r="J128" s="94"/>
      <c r="K128" s="95"/>
      <c r="L128" s="95"/>
      <c r="M128" s="95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188"/>
      <c r="AU128" s="188"/>
      <c r="AV128" s="91">
        <f t="shared" si="2"/>
        <v>0</v>
      </c>
      <c r="AX128" s="91">
        <f t="shared" si="3"/>
        <v>0</v>
      </c>
    </row>
    <row r="129" spans="1:50" ht="21.95" hidden="1" customHeight="1" x14ac:dyDescent="0.35">
      <c r="A129" s="92">
        <v>117</v>
      </c>
      <c r="B129" s="93"/>
      <c r="C129" s="93"/>
      <c r="D129" s="93"/>
      <c r="E129" s="95"/>
      <c r="F129" s="95"/>
      <c r="G129" s="94"/>
      <c r="H129" s="94"/>
      <c r="I129" s="94"/>
      <c r="J129" s="94"/>
      <c r="K129" s="95"/>
      <c r="L129" s="95"/>
      <c r="M129" s="95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188"/>
      <c r="AU129" s="188"/>
      <c r="AV129" s="91">
        <f t="shared" si="2"/>
        <v>0</v>
      </c>
      <c r="AX129" s="91">
        <f t="shared" si="3"/>
        <v>0</v>
      </c>
    </row>
    <row r="130" spans="1:50" ht="21.95" hidden="1" customHeight="1" x14ac:dyDescent="0.35">
      <c r="A130" s="92">
        <v>118</v>
      </c>
      <c r="B130" s="93"/>
      <c r="C130" s="93"/>
      <c r="D130" s="93"/>
      <c r="E130" s="95"/>
      <c r="F130" s="95"/>
      <c r="G130" s="94"/>
      <c r="H130" s="94"/>
      <c r="I130" s="94"/>
      <c r="J130" s="94"/>
      <c r="K130" s="95"/>
      <c r="L130" s="95"/>
      <c r="M130" s="95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188"/>
      <c r="AU130" s="188"/>
      <c r="AV130" s="91">
        <f t="shared" si="2"/>
        <v>0</v>
      </c>
      <c r="AX130" s="91">
        <f t="shared" si="3"/>
        <v>0</v>
      </c>
    </row>
    <row r="131" spans="1:50" ht="21.95" customHeight="1" x14ac:dyDescent="0.35">
      <c r="A131" s="92">
        <v>119</v>
      </c>
      <c r="B131" s="93"/>
      <c r="C131" s="93"/>
      <c r="D131" s="93"/>
      <c r="E131" s="95"/>
      <c r="F131" s="95"/>
      <c r="G131" s="94"/>
      <c r="H131" s="94"/>
      <c r="I131" s="94"/>
      <c r="J131" s="94"/>
      <c r="K131" s="95"/>
      <c r="L131" s="95"/>
      <c r="M131" s="95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188"/>
      <c r="AU131" s="188"/>
      <c r="AV131" s="91">
        <f t="shared" si="2"/>
        <v>0</v>
      </c>
      <c r="AX131" s="91">
        <f t="shared" si="3"/>
        <v>0</v>
      </c>
    </row>
    <row r="132" spans="1:50" ht="21.95" customHeight="1" x14ac:dyDescent="0.35">
      <c r="A132" s="92">
        <v>120</v>
      </c>
      <c r="B132" s="97"/>
      <c r="C132" s="217"/>
      <c r="D132" s="217"/>
      <c r="E132" s="95"/>
      <c r="F132" s="95"/>
      <c r="G132" s="94"/>
      <c r="H132" s="94"/>
      <c r="I132" s="94"/>
      <c r="J132" s="94"/>
      <c r="K132" s="95"/>
      <c r="L132" s="95"/>
      <c r="M132" s="95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188"/>
      <c r="AU132" s="188"/>
      <c r="AV132" s="91">
        <f t="shared" si="2"/>
        <v>0</v>
      </c>
      <c r="AX132" s="91">
        <f t="shared" si="3"/>
        <v>0</v>
      </c>
    </row>
    <row r="133" spans="1:50" s="99" customFormat="1" ht="31.9" customHeight="1" x14ac:dyDescent="0.35">
      <c r="A133" s="402" t="s">
        <v>235</v>
      </c>
      <c r="B133" s="403"/>
      <c r="C133" s="214"/>
      <c r="D133" s="214"/>
      <c r="E133" s="98">
        <f t="shared" ref="E133:AX133" si="4">SUM(E13:E132)</f>
        <v>0</v>
      </c>
      <c r="F133" s="98">
        <f t="shared" si="4"/>
        <v>0</v>
      </c>
      <c r="G133" s="98">
        <f t="shared" si="4"/>
        <v>0</v>
      </c>
      <c r="H133" s="98">
        <f t="shared" si="4"/>
        <v>0</v>
      </c>
      <c r="I133" s="98">
        <f t="shared" si="4"/>
        <v>0</v>
      </c>
      <c r="J133" s="98">
        <f t="shared" si="4"/>
        <v>0</v>
      </c>
      <c r="K133" s="98">
        <f t="shared" si="4"/>
        <v>0</v>
      </c>
      <c r="L133" s="98">
        <f t="shared" si="4"/>
        <v>0</v>
      </c>
      <c r="M133" s="98">
        <f t="shared" si="4"/>
        <v>0</v>
      </c>
      <c r="N133" s="98">
        <f t="shared" si="4"/>
        <v>0</v>
      </c>
      <c r="O133" s="98">
        <f t="shared" si="4"/>
        <v>0</v>
      </c>
      <c r="P133" s="98">
        <f t="shared" si="4"/>
        <v>0</v>
      </c>
      <c r="Q133" s="98">
        <f t="shared" si="4"/>
        <v>0</v>
      </c>
      <c r="R133" s="98">
        <f t="shared" si="4"/>
        <v>0</v>
      </c>
      <c r="S133" s="98">
        <f t="shared" si="4"/>
        <v>0</v>
      </c>
      <c r="T133" s="98">
        <f t="shared" si="4"/>
        <v>0</v>
      </c>
      <c r="U133" s="98">
        <f t="shared" si="4"/>
        <v>0</v>
      </c>
      <c r="V133" s="98">
        <f t="shared" si="4"/>
        <v>0</v>
      </c>
      <c r="W133" s="98">
        <f t="shared" si="4"/>
        <v>0</v>
      </c>
      <c r="X133" s="98">
        <f t="shared" si="4"/>
        <v>0</v>
      </c>
      <c r="Y133" s="98">
        <f t="shared" si="4"/>
        <v>0</v>
      </c>
      <c r="Z133" s="98">
        <f t="shared" si="4"/>
        <v>0</v>
      </c>
      <c r="AA133" s="98">
        <f t="shared" si="4"/>
        <v>0</v>
      </c>
      <c r="AB133" s="98">
        <f t="shared" si="4"/>
        <v>0</v>
      </c>
      <c r="AC133" s="98">
        <f t="shared" si="4"/>
        <v>0</v>
      </c>
      <c r="AD133" s="98">
        <f t="shared" si="4"/>
        <v>0</v>
      </c>
      <c r="AE133" s="98">
        <f t="shared" si="4"/>
        <v>0</v>
      </c>
      <c r="AF133" s="98">
        <f t="shared" si="4"/>
        <v>0</v>
      </c>
      <c r="AG133" s="98">
        <f t="shared" si="4"/>
        <v>0</v>
      </c>
      <c r="AH133" s="98">
        <f t="shared" si="4"/>
        <v>0</v>
      </c>
      <c r="AI133" s="98">
        <f t="shared" si="4"/>
        <v>0</v>
      </c>
      <c r="AJ133" s="98">
        <f t="shared" si="4"/>
        <v>0</v>
      </c>
      <c r="AK133" s="98">
        <f t="shared" si="4"/>
        <v>0</v>
      </c>
      <c r="AL133" s="98">
        <f t="shared" si="4"/>
        <v>0</v>
      </c>
      <c r="AM133" s="98">
        <f t="shared" si="4"/>
        <v>0</v>
      </c>
      <c r="AN133" s="98">
        <f t="shared" si="4"/>
        <v>0</v>
      </c>
      <c r="AO133" s="98">
        <f t="shared" si="4"/>
        <v>0</v>
      </c>
      <c r="AP133" s="98">
        <f t="shared" si="4"/>
        <v>0</v>
      </c>
      <c r="AQ133" s="98">
        <f t="shared" si="4"/>
        <v>0</v>
      </c>
      <c r="AR133" s="98">
        <f t="shared" si="4"/>
        <v>0</v>
      </c>
      <c r="AS133" s="98">
        <f t="shared" si="4"/>
        <v>0</v>
      </c>
      <c r="AT133" s="193">
        <f t="shared" si="4"/>
        <v>0</v>
      </c>
      <c r="AU133" s="193">
        <f t="shared" si="4"/>
        <v>0</v>
      </c>
      <c r="AV133" s="98">
        <f t="shared" si="4"/>
        <v>10</v>
      </c>
      <c r="AW133" s="84"/>
      <c r="AX133" s="98">
        <f t="shared" si="4"/>
        <v>0</v>
      </c>
    </row>
    <row r="134" spans="1:50" x14ac:dyDescent="0.35">
      <c r="B134" s="135"/>
      <c r="C134" s="135"/>
      <c r="D134" s="135"/>
      <c r="AX134" s="204">
        <f>AV133-AX133</f>
        <v>10</v>
      </c>
    </row>
    <row r="135" spans="1:50" ht="26.25" x14ac:dyDescent="0.4">
      <c r="A135" s="84"/>
      <c r="B135" s="239" t="s">
        <v>191</v>
      </c>
      <c r="C135" s="196"/>
      <c r="D135" s="196"/>
      <c r="AX135" s="203" t="str">
        <f>IF(AX134=0,"ถูกต้อง","ไม่ถูกต้อง")</f>
        <v>ไม่ถูกต้อง</v>
      </c>
    </row>
    <row r="136" spans="1:50" ht="26.25" x14ac:dyDescent="0.4">
      <c r="A136" s="84"/>
      <c r="B136" s="196" t="s">
        <v>306</v>
      </c>
      <c r="C136" s="196"/>
      <c r="D136" s="196"/>
    </row>
    <row r="137" spans="1:50" ht="26.25" x14ac:dyDescent="0.4">
      <c r="B137" s="197" t="s">
        <v>320</v>
      </c>
      <c r="C137" s="197"/>
      <c r="D137" s="197"/>
    </row>
    <row r="138" spans="1:50" ht="26.25" x14ac:dyDescent="0.4">
      <c r="B138" s="195" t="s">
        <v>308</v>
      </c>
      <c r="C138" s="197"/>
      <c r="D138" s="197"/>
    </row>
  </sheetData>
  <mergeCells count="54">
    <mergeCell ref="D8:D12"/>
    <mergeCell ref="C8:C12"/>
    <mergeCell ref="E7:AU7"/>
    <mergeCell ref="C7:D7"/>
    <mergeCell ref="AP8:AP12"/>
    <mergeCell ref="AQ8:AQ12"/>
    <mergeCell ref="AR8:AR12"/>
    <mergeCell ref="AI8:AI12"/>
    <mergeCell ref="AJ8:AJ12"/>
    <mergeCell ref="AK8:AK12"/>
    <mergeCell ref="AL8:AL12"/>
    <mergeCell ref="AM8:AM12"/>
    <mergeCell ref="AN8:AN12"/>
    <mergeCell ref="AO8:AO12"/>
    <mergeCell ref="AD8:AD12"/>
    <mergeCell ref="AE8:AE12"/>
    <mergeCell ref="AF8:AF12"/>
    <mergeCell ref="AG8:AG12"/>
    <mergeCell ref="AH8:AH12"/>
    <mergeCell ref="Y8:Y12"/>
    <mergeCell ref="Z8:Z12"/>
    <mergeCell ref="AA8:AA12"/>
    <mergeCell ref="AB8:AB12"/>
    <mergeCell ref="AC8:AC12"/>
    <mergeCell ref="W8:W12"/>
    <mergeCell ref="U8:U12"/>
    <mergeCell ref="X8:X12"/>
    <mergeCell ref="P8:P12"/>
    <mergeCell ref="Q8:Q12"/>
    <mergeCell ref="R8:R12"/>
    <mergeCell ref="S8:S12"/>
    <mergeCell ref="T8:T12"/>
    <mergeCell ref="V8:V12"/>
    <mergeCell ref="K8:K12"/>
    <mergeCell ref="L8:L12"/>
    <mergeCell ref="M8:M12"/>
    <mergeCell ref="N8:N12"/>
    <mergeCell ref="O8:O12"/>
    <mergeCell ref="A133:B133"/>
    <mergeCell ref="A3:AV3"/>
    <mergeCell ref="A4:AV4"/>
    <mergeCell ref="A5:AV5"/>
    <mergeCell ref="A7:A12"/>
    <mergeCell ref="B7:B12"/>
    <mergeCell ref="AV8:AV12"/>
    <mergeCell ref="AU8:AU12"/>
    <mergeCell ref="AT8:AT12"/>
    <mergeCell ref="AS8:AS12"/>
    <mergeCell ref="E8:E12"/>
    <mergeCell ref="F8:F12"/>
    <mergeCell ref="G8:G12"/>
    <mergeCell ref="H8:H12"/>
    <mergeCell ref="I8:I12"/>
    <mergeCell ref="J8:J12"/>
  </mergeCells>
  <pageMargins left="0.43307086614173229" right="0.19685039370078741" top="0.51181102362204722" bottom="0.51181102362204722" header="0.31496062992125984" footer="0.31496062992125984"/>
  <pageSetup paperSize="9" scale="60" orientation="landscape" r:id="rId1"/>
  <headerFooter>
    <oddHeader>Page &amp;P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B139"/>
  <sheetViews>
    <sheetView topLeftCell="W10" zoomScaleNormal="100" workbookViewId="0">
      <selection activeCell="AU14" sqref="C14:AU14"/>
    </sheetView>
  </sheetViews>
  <sheetFormatPr defaultColWidth="9.140625" defaultRowHeight="21" x14ac:dyDescent="0.35"/>
  <cols>
    <col min="1" max="1" width="5.42578125" style="80" customWidth="1"/>
    <col min="2" max="2" width="23.140625" style="80" customWidth="1"/>
    <col min="3" max="3" width="4.85546875" style="81" bestFit="1" customWidth="1"/>
    <col min="4" max="4" width="4.85546875" style="82" bestFit="1" customWidth="1"/>
    <col min="5" max="6" width="4.5703125" style="82" customWidth="1"/>
    <col min="7" max="10" width="4.5703125" style="80" customWidth="1"/>
    <col min="11" max="13" width="4.5703125" style="82" customWidth="1"/>
    <col min="14" max="26" width="4.5703125" style="80" customWidth="1"/>
    <col min="27" max="45" width="4.5703125" style="82" customWidth="1"/>
    <col min="46" max="46" width="5.42578125" style="82" customWidth="1"/>
    <col min="47" max="47" width="4.5703125" style="82" customWidth="1"/>
    <col min="48" max="48" width="7" style="81" customWidth="1"/>
    <col min="49" max="51" width="7" style="84" customWidth="1"/>
    <col min="52" max="16384" width="9.140625" style="84"/>
  </cols>
  <sheetData>
    <row r="2" spans="1:54" x14ac:dyDescent="0.35">
      <c r="AV2" s="83" t="s">
        <v>298</v>
      </c>
    </row>
    <row r="3" spans="1:54" s="85" customFormat="1" ht="27" customHeight="1" x14ac:dyDescent="0.5">
      <c r="A3" s="406" t="s">
        <v>309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</row>
    <row r="4" spans="1:54" s="85" customFormat="1" ht="27" customHeight="1" x14ac:dyDescent="0.5">
      <c r="A4" s="406" t="str">
        <f>ปริมาณงาน!V4</f>
        <v>สำนักงานเขตพื้นที่การศึกษา.............................เขต..........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</row>
    <row r="5" spans="1:54" s="85" customFormat="1" ht="27" customHeight="1" x14ac:dyDescent="0.5">
      <c r="A5" s="406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</row>
    <row r="6" spans="1:54" s="85" customFormat="1" ht="10.5" customHeight="1" x14ac:dyDescent="0.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</row>
    <row r="7" spans="1:54" ht="13.9" customHeight="1" x14ac:dyDescent="0.35"/>
    <row r="8" spans="1:54" s="86" customFormat="1" ht="36.75" customHeight="1" x14ac:dyDescent="0.5">
      <c r="A8" s="407" t="s">
        <v>133</v>
      </c>
      <c r="B8" s="407" t="s">
        <v>134</v>
      </c>
      <c r="C8" s="421" t="s">
        <v>310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3"/>
    </row>
    <row r="9" spans="1:54" s="86" customFormat="1" ht="21.4" customHeight="1" x14ac:dyDescent="0.5">
      <c r="A9" s="408"/>
      <c r="B9" s="408"/>
      <c r="C9" s="424" t="s">
        <v>192</v>
      </c>
      <c r="D9" s="424"/>
      <c r="E9" s="414" t="s">
        <v>113</v>
      </c>
      <c r="F9" s="414" t="s">
        <v>193</v>
      </c>
      <c r="G9" s="415" t="s">
        <v>194</v>
      </c>
      <c r="H9" s="415" t="s">
        <v>195</v>
      </c>
      <c r="I9" s="415" t="s">
        <v>196</v>
      </c>
      <c r="J9" s="414" t="s">
        <v>197</v>
      </c>
      <c r="K9" s="414" t="s">
        <v>198</v>
      </c>
      <c r="L9" s="414" t="s">
        <v>199</v>
      </c>
      <c r="M9" s="415" t="s">
        <v>200</v>
      </c>
      <c r="N9" s="415" t="s">
        <v>201</v>
      </c>
      <c r="O9" s="415" t="s">
        <v>202</v>
      </c>
      <c r="P9" s="415" t="s">
        <v>203</v>
      </c>
      <c r="Q9" s="415" t="s">
        <v>204</v>
      </c>
      <c r="R9" s="415" t="s">
        <v>205</v>
      </c>
      <c r="S9" s="415" t="s">
        <v>206</v>
      </c>
      <c r="T9" s="415" t="s">
        <v>207</v>
      </c>
      <c r="U9" s="415" t="s">
        <v>208</v>
      </c>
      <c r="V9" s="415" t="s">
        <v>209</v>
      </c>
      <c r="W9" s="418" t="s">
        <v>210</v>
      </c>
      <c r="X9" s="415" t="s">
        <v>211</v>
      </c>
      <c r="Y9" s="415" t="s">
        <v>212</v>
      </c>
      <c r="Z9" s="415" t="s">
        <v>213</v>
      </c>
      <c r="AA9" s="414" t="s">
        <v>214</v>
      </c>
      <c r="AB9" s="414" t="s">
        <v>215</v>
      </c>
      <c r="AC9" s="414" t="s">
        <v>216</v>
      </c>
      <c r="AD9" s="414" t="s">
        <v>217</v>
      </c>
      <c r="AE9" s="414" t="s">
        <v>218</v>
      </c>
      <c r="AF9" s="414" t="s">
        <v>219</v>
      </c>
      <c r="AG9" s="414" t="s">
        <v>220</v>
      </c>
      <c r="AH9" s="414" t="s">
        <v>221</v>
      </c>
      <c r="AI9" s="414" t="s">
        <v>222</v>
      </c>
      <c r="AJ9" s="414" t="s">
        <v>223</v>
      </c>
      <c r="AK9" s="414" t="s">
        <v>224</v>
      </c>
      <c r="AL9" s="414" t="s">
        <v>225</v>
      </c>
      <c r="AM9" s="414" t="s">
        <v>226</v>
      </c>
      <c r="AN9" s="414" t="s">
        <v>227</v>
      </c>
      <c r="AO9" s="414" t="s">
        <v>228</v>
      </c>
      <c r="AP9" s="414" t="s">
        <v>229</v>
      </c>
      <c r="AQ9" s="414" t="s">
        <v>230</v>
      </c>
      <c r="AR9" s="414" t="s">
        <v>231</v>
      </c>
      <c r="AS9" s="414" t="s">
        <v>232</v>
      </c>
      <c r="AT9" s="414" t="s">
        <v>233</v>
      </c>
      <c r="AU9" s="414" t="s">
        <v>234</v>
      </c>
      <c r="AV9" s="426" t="s">
        <v>235</v>
      </c>
    </row>
    <row r="10" spans="1:54" s="86" customFormat="1" x14ac:dyDescent="0.5">
      <c r="A10" s="408"/>
      <c r="B10" s="408"/>
      <c r="C10" s="416" t="s">
        <v>236</v>
      </c>
      <c r="D10" s="439" t="s">
        <v>237</v>
      </c>
      <c r="E10" s="414"/>
      <c r="F10" s="414"/>
      <c r="G10" s="415"/>
      <c r="H10" s="415"/>
      <c r="I10" s="415"/>
      <c r="J10" s="414"/>
      <c r="K10" s="414"/>
      <c r="L10" s="414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8"/>
      <c r="X10" s="415"/>
      <c r="Y10" s="415"/>
      <c r="Z10" s="415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25"/>
      <c r="AL10" s="414"/>
      <c r="AM10" s="425"/>
      <c r="AN10" s="414"/>
      <c r="AO10" s="414"/>
      <c r="AP10" s="414"/>
      <c r="AQ10" s="414"/>
      <c r="AR10" s="414"/>
      <c r="AS10" s="414"/>
      <c r="AT10" s="414"/>
      <c r="AU10" s="414"/>
      <c r="AV10" s="426"/>
    </row>
    <row r="11" spans="1:54" s="86" customFormat="1" x14ac:dyDescent="0.5">
      <c r="A11" s="408"/>
      <c r="B11" s="408"/>
      <c r="C11" s="417"/>
      <c r="D11" s="440"/>
      <c r="E11" s="414"/>
      <c r="F11" s="414"/>
      <c r="G11" s="415"/>
      <c r="H11" s="415"/>
      <c r="I11" s="415"/>
      <c r="J11" s="414"/>
      <c r="K11" s="414"/>
      <c r="L11" s="414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8"/>
      <c r="X11" s="415"/>
      <c r="Y11" s="415"/>
      <c r="Z11" s="415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25"/>
      <c r="AL11" s="414"/>
      <c r="AM11" s="425"/>
      <c r="AN11" s="414"/>
      <c r="AO11" s="414"/>
      <c r="AP11" s="414"/>
      <c r="AQ11" s="414"/>
      <c r="AR11" s="414"/>
      <c r="AS11" s="414"/>
      <c r="AT11" s="414"/>
      <c r="AU11" s="414"/>
      <c r="AV11" s="426"/>
    </row>
    <row r="12" spans="1:54" s="86" customFormat="1" x14ac:dyDescent="0.5">
      <c r="A12" s="408"/>
      <c r="B12" s="408"/>
      <c r="C12" s="417"/>
      <c r="D12" s="440"/>
      <c r="E12" s="414"/>
      <c r="F12" s="414"/>
      <c r="G12" s="415"/>
      <c r="H12" s="415"/>
      <c r="I12" s="415"/>
      <c r="J12" s="414"/>
      <c r="K12" s="414"/>
      <c r="L12" s="414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8"/>
      <c r="X12" s="415"/>
      <c r="Y12" s="415"/>
      <c r="Z12" s="415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25"/>
      <c r="AL12" s="414"/>
      <c r="AM12" s="425"/>
      <c r="AN12" s="414"/>
      <c r="AO12" s="414"/>
      <c r="AP12" s="414"/>
      <c r="AQ12" s="414"/>
      <c r="AR12" s="414"/>
      <c r="AS12" s="414"/>
      <c r="AT12" s="414"/>
      <c r="AU12" s="414"/>
      <c r="AV12" s="426"/>
    </row>
    <row r="13" spans="1:54" s="86" customFormat="1" x14ac:dyDescent="0.5">
      <c r="A13" s="408"/>
      <c r="B13" s="408"/>
      <c r="C13" s="417"/>
      <c r="D13" s="440"/>
      <c r="E13" s="414"/>
      <c r="F13" s="414"/>
      <c r="G13" s="415"/>
      <c r="H13" s="415"/>
      <c r="I13" s="415"/>
      <c r="J13" s="414"/>
      <c r="K13" s="414"/>
      <c r="L13" s="414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8"/>
      <c r="X13" s="415"/>
      <c r="Y13" s="415"/>
      <c r="Z13" s="415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25"/>
      <c r="AL13" s="414"/>
      <c r="AM13" s="425"/>
      <c r="AN13" s="414"/>
      <c r="AO13" s="414"/>
      <c r="AP13" s="414"/>
      <c r="AQ13" s="414"/>
      <c r="AR13" s="414"/>
      <c r="AS13" s="414"/>
      <c r="AT13" s="414"/>
      <c r="AU13" s="414"/>
      <c r="AV13" s="426"/>
      <c r="AZ13" s="502" t="s">
        <v>238</v>
      </c>
      <c r="BA13" s="502"/>
      <c r="BB13" s="502"/>
    </row>
    <row r="14" spans="1:54" ht="21.95" customHeight="1" x14ac:dyDescent="0.35">
      <c r="A14" s="87"/>
      <c r="B14" s="88"/>
      <c r="C14" s="150"/>
      <c r="D14" s="90"/>
      <c r="E14" s="90"/>
      <c r="F14" s="90"/>
      <c r="G14" s="89"/>
      <c r="H14" s="89"/>
      <c r="I14" s="89"/>
      <c r="J14" s="89"/>
      <c r="K14" s="90"/>
      <c r="L14" s="90"/>
      <c r="M14" s="90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6">
        <v>9</v>
      </c>
      <c r="AY14" s="252"/>
      <c r="AZ14" s="202">
        <f>C14+D14</f>
        <v>0</v>
      </c>
      <c r="BA14" s="202">
        <f>SUM(E14:AU14)</f>
        <v>0</v>
      </c>
      <c r="BB14" s="202">
        <f>AZ14+BA14</f>
        <v>0</v>
      </c>
    </row>
    <row r="15" spans="1:54" ht="21.95" customHeight="1" x14ac:dyDescent="0.35">
      <c r="A15" s="92"/>
      <c r="B15" s="93"/>
      <c r="C15" s="165"/>
      <c r="D15" s="95"/>
      <c r="E15" s="95"/>
      <c r="F15" s="95"/>
      <c r="G15" s="94"/>
      <c r="H15" s="94"/>
      <c r="I15" s="94"/>
      <c r="J15" s="94"/>
      <c r="K15" s="95"/>
      <c r="L15" s="95"/>
      <c r="M15" s="95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6"/>
      <c r="AZ15" s="202">
        <f t="shared" ref="AZ15:AZ78" si="0">C15+D15</f>
        <v>0</v>
      </c>
      <c r="BA15" s="202">
        <f t="shared" ref="BA15:BA78" si="1">SUM(E15:AU15)</f>
        <v>0</v>
      </c>
      <c r="BB15" s="202">
        <f t="shared" ref="BB15:BB78" si="2">AZ15+BA15</f>
        <v>0</v>
      </c>
    </row>
    <row r="16" spans="1:54" ht="21.95" customHeight="1" x14ac:dyDescent="0.35">
      <c r="A16" s="92"/>
      <c r="B16" s="93"/>
      <c r="C16" s="165"/>
      <c r="D16" s="95"/>
      <c r="E16" s="95"/>
      <c r="F16" s="95"/>
      <c r="G16" s="94"/>
      <c r="H16" s="94"/>
      <c r="I16" s="94"/>
      <c r="J16" s="94"/>
      <c r="K16" s="95"/>
      <c r="L16" s="95"/>
      <c r="M16" s="95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6"/>
      <c r="AZ16" s="202">
        <f t="shared" si="0"/>
        <v>0</v>
      </c>
      <c r="BA16" s="202">
        <f t="shared" si="1"/>
        <v>0</v>
      </c>
      <c r="BB16" s="202">
        <f t="shared" si="2"/>
        <v>0</v>
      </c>
    </row>
    <row r="17" spans="1:54" ht="21.95" hidden="1" customHeight="1" x14ac:dyDescent="0.35">
      <c r="A17" s="92"/>
      <c r="B17" s="93"/>
      <c r="C17" s="165"/>
      <c r="D17" s="95"/>
      <c r="E17" s="95"/>
      <c r="F17" s="95"/>
      <c r="G17" s="94"/>
      <c r="H17" s="94"/>
      <c r="I17" s="94"/>
      <c r="J17" s="94"/>
      <c r="K17" s="95"/>
      <c r="L17" s="95"/>
      <c r="M17" s="95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6"/>
      <c r="AZ17" s="202">
        <f t="shared" si="0"/>
        <v>0</v>
      </c>
      <c r="BA17" s="202">
        <f t="shared" si="1"/>
        <v>0</v>
      </c>
      <c r="BB17" s="202">
        <f t="shared" si="2"/>
        <v>0</v>
      </c>
    </row>
    <row r="18" spans="1:54" ht="21.95" hidden="1" customHeight="1" x14ac:dyDescent="0.35">
      <c r="A18" s="92"/>
      <c r="B18" s="93"/>
      <c r="C18" s="165"/>
      <c r="D18" s="95"/>
      <c r="E18" s="95"/>
      <c r="F18" s="95"/>
      <c r="G18" s="94"/>
      <c r="H18" s="94"/>
      <c r="I18" s="94"/>
      <c r="J18" s="94"/>
      <c r="K18" s="95"/>
      <c r="L18" s="95"/>
      <c r="M18" s="95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6"/>
      <c r="AZ18" s="202">
        <f t="shared" si="0"/>
        <v>0</v>
      </c>
      <c r="BA18" s="202">
        <f t="shared" si="1"/>
        <v>0</v>
      </c>
      <c r="BB18" s="202">
        <f t="shared" si="2"/>
        <v>0</v>
      </c>
    </row>
    <row r="19" spans="1:54" ht="21.95" hidden="1" customHeight="1" x14ac:dyDescent="0.35">
      <c r="A19" s="92"/>
      <c r="B19" s="93"/>
      <c r="C19" s="165"/>
      <c r="D19" s="95"/>
      <c r="E19" s="95"/>
      <c r="F19" s="95"/>
      <c r="G19" s="94"/>
      <c r="H19" s="94"/>
      <c r="I19" s="94"/>
      <c r="J19" s="94"/>
      <c r="K19" s="95"/>
      <c r="L19" s="95"/>
      <c r="M19" s="95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6"/>
      <c r="AZ19" s="202">
        <f t="shared" si="0"/>
        <v>0</v>
      </c>
      <c r="BA19" s="202">
        <f t="shared" si="1"/>
        <v>0</v>
      </c>
      <c r="BB19" s="202">
        <f t="shared" si="2"/>
        <v>0</v>
      </c>
    </row>
    <row r="20" spans="1:54" ht="21.95" hidden="1" customHeight="1" x14ac:dyDescent="0.35">
      <c r="A20" s="92"/>
      <c r="B20" s="93"/>
      <c r="C20" s="165"/>
      <c r="D20" s="95"/>
      <c r="E20" s="95"/>
      <c r="F20" s="95"/>
      <c r="G20" s="94"/>
      <c r="H20" s="94"/>
      <c r="I20" s="94"/>
      <c r="J20" s="94"/>
      <c r="K20" s="95"/>
      <c r="L20" s="95"/>
      <c r="M20" s="95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6"/>
      <c r="AZ20" s="202">
        <f t="shared" si="0"/>
        <v>0</v>
      </c>
      <c r="BA20" s="202">
        <f t="shared" si="1"/>
        <v>0</v>
      </c>
      <c r="BB20" s="202">
        <f t="shared" si="2"/>
        <v>0</v>
      </c>
    </row>
    <row r="21" spans="1:54" ht="21.95" hidden="1" customHeight="1" x14ac:dyDescent="0.35">
      <c r="A21" s="92"/>
      <c r="B21" s="93"/>
      <c r="C21" s="165"/>
      <c r="D21" s="95"/>
      <c r="E21" s="95"/>
      <c r="F21" s="95"/>
      <c r="G21" s="94"/>
      <c r="H21" s="94"/>
      <c r="I21" s="94"/>
      <c r="J21" s="94"/>
      <c r="K21" s="95"/>
      <c r="L21" s="95"/>
      <c r="M21" s="95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6"/>
      <c r="AZ21" s="202">
        <f t="shared" si="0"/>
        <v>0</v>
      </c>
      <c r="BA21" s="202">
        <f t="shared" si="1"/>
        <v>0</v>
      </c>
      <c r="BB21" s="202">
        <f t="shared" si="2"/>
        <v>0</v>
      </c>
    </row>
    <row r="22" spans="1:54" ht="21.95" hidden="1" customHeight="1" x14ac:dyDescent="0.35">
      <c r="A22" s="92"/>
      <c r="B22" s="93"/>
      <c r="C22" s="165"/>
      <c r="D22" s="95"/>
      <c r="E22" s="95"/>
      <c r="F22" s="95"/>
      <c r="G22" s="94"/>
      <c r="H22" s="94"/>
      <c r="I22" s="94"/>
      <c r="J22" s="94"/>
      <c r="K22" s="95"/>
      <c r="L22" s="95"/>
      <c r="M22" s="95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6"/>
      <c r="AZ22" s="202">
        <f t="shared" si="0"/>
        <v>0</v>
      </c>
      <c r="BA22" s="202">
        <f t="shared" si="1"/>
        <v>0</v>
      </c>
      <c r="BB22" s="202">
        <f t="shared" si="2"/>
        <v>0</v>
      </c>
    </row>
    <row r="23" spans="1:54" ht="21.95" hidden="1" customHeight="1" x14ac:dyDescent="0.35">
      <c r="A23" s="92"/>
      <c r="B23" s="93"/>
      <c r="C23" s="165"/>
      <c r="D23" s="95"/>
      <c r="E23" s="95"/>
      <c r="F23" s="95"/>
      <c r="G23" s="94"/>
      <c r="H23" s="94"/>
      <c r="I23" s="94"/>
      <c r="J23" s="94"/>
      <c r="K23" s="95"/>
      <c r="L23" s="95"/>
      <c r="M23" s="95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6"/>
      <c r="AZ23" s="202">
        <f t="shared" si="0"/>
        <v>0</v>
      </c>
      <c r="BA23" s="202">
        <f t="shared" si="1"/>
        <v>0</v>
      </c>
      <c r="BB23" s="202">
        <f t="shared" si="2"/>
        <v>0</v>
      </c>
    </row>
    <row r="24" spans="1:54" ht="21.95" hidden="1" customHeight="1" x14ac:dyDescent="0.35">
      <c r="A24" s="92"/>
      <c r="B24" s="93"/>
      <c r="C24" s="165"/>
      <c r="D24" s="95"/>
      <c r="E24" s="95"/>
      <c r="F24" s="95"/>
      <c r="G24" s="94"/>
      <c r="H24" s="94"/>
      <c r="I24" s="94"/>
      <c r="J24" s="94"/>
      <c r="K24" s="95"/>
      <c r="L24" s="95"/>
      <c r="M24" s="95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6"/>
      <c r="AZ24" s="202">
        <f t="shared" si="0"/>
        <v>0</v>
      </c>
      <c r="BA24" s="202">
        <f t="shared" si="1"/>
        <v>0</v>
      </c>
      <c r="BB24" s="202">
        <f t="shared" si="2"/>
        <v>0</v>
      </c>
    </row>
    <row r="25" spans="1:54" ht="21.95" hidden="1" customHeight="1" x14ac:dyDescent="0.35">
      <c r="A25" s="92"/>
      <c r="B25" s="93"/>
      <c r="C25" s="165"/>
      <c r="D25" s="95"/>
      <c r="E25" s="95"/>
      <c r="F25" s="95"/>
      <c r="G25" s="94"/>
      <c r="H25" s="94"/>
      <c r="I25" s="94"/>
      <c r="J25" s="94"/>
      <c r="K25" s="95"/>
      <c r="L25" s="95"/>
      <c r="M25" s="95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6"/>
      <c r="AZ25" s="202">
        <f t="shared" si="0"/>
        <v>0</v>
      </c>
      <c r="BA25" s="202">
        <f t="shared" si="1"/>
        <v>0</v>
      </c>
      <c r="BB25" s="202">
        <f t="shared" si="2"/>
        <v>0</v>
      </c>
    </row>
    <row r="26" spans="1:54" ht="21.95" hidden="1" customHeight="1" x14ac:dyDescent="0.35">
      <c r="A26" s="92"/>
      <c r="B26" s="93"/>
      <c r="C26" s="165"/>
      <c r="D26" s="95"/>
      <c r="E26" s="95"/>
      <c r="F26" s="95"/>
      <c r="G26" s="94"/>
      <c r="H26" s="94"/>
      <c r="I26" s="94"/>
      <c r="J26" s="94"/>
      <c r="K26" s="95"/>
      <c r="L26" s="95"/>
      <c r="M26" s="95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6"/>
      <c r="AZ26" s="202">
        <f t="shared" si="0"/>
        <v>0</v>
      </c>
      <c r="BA26" s="202">
        <f t="shared" si="1"/>
        <v>0</v>
      </c>
      <c r="BB26" s="202">
        <f t="shared" si="2"/>
        <v>0</v>
      </c>
    </row>
    <row r="27" spans="1:54" ht="21.95" hidden="1" customHeight="1" x14ac:dyDescent="0.35">
      <c r="A27" s="92"/>
      <c r="B27" s="93"/>
      <c r="C27" s="165"/>
      <c r="D27" s="95"/>
      <c r="E27" s="95"/>
      <c r="F27" s="95"/>
      <c r="G27" s="94"/>
      <c r="H27" s="94"/>
      <c r="I27" s="94"/>
      <c r="J27" s="94"/>
      <c r="K27" s="95"/>
      <c r="L27" s="95"/>
      <c r="M27" s="95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6"/>
      <c r="AZ27" s="202">
        <f t="shared" si="0"/>
        <v>0</v>
      </c>
      <c r="BA27" s="202">
        <f t="shared" si="1"/>
        <v>0</v>
      </c>
      <c r="BB27" s="202">
        <f t="shared" si="2"/>
        <v>0</v>
      </c>
    </row>
    <row r="28" spans="1:54" ht="21.95" hidden="1" customHeight="1" x14ac:dyDescent="0.35">
      <c r="A28" s="92"/>
      <c r="B28" s="93"/>
      <c r="C28" s="165"/>
      <c r="D28" s="95"/>
      <c r="E28" s="95"/>
      <c r="F28" s="95"/>
      <c r="G28" s="94"/>
      <c r="H28" s="94"/>
      <c r="I28" s="94"/>
      <c r="J28" s="94"/>
      <c r="K28" s="95"/>
      <c r="L28" s="95"/>
      <c r="M28" s="95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6"/>
      <c r="AZ28" s="202">
        <f t="shared" si="0"/>
        <v>0</v>
      </c>
      <c r="BA28" s="202">
        <f t="shared" si="1"/>
        <v>0</v>
      </c>
      <c r="BB28" s="202">
        <f t="shared" si="2"/>
        <v>0</v>
      </c>
    </row>
    <row r="29" spans="1:54" ht="21.95" hidden="1" customHeight="1" x14ac:dyDescent="0.35">
      <c r="A29" s="92"/>
      <c r="B29" s="93"/>
      <c r="C29" s="165"/>
      <c r="D29" s="95"/>
      <c r="E29" s="95"/>
      <c r="F29" s="95"/>
      <c r="G29" s="94"/>
      <c r="H29" s="94"/>
      <c r="I29" s="94"/>
      <c r="J29" s="94"/>
      <c r="K29" s="95"/>
      <c r="L29" s="95"/>
      <c r="M29" s="95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6"/>
      <c r="AZ29" s="202">
        <f t="shared" si="0"/>
        <v>0</v>
      </c>
      <c r="BA29" s="202">
        <f t="shared" si="1"/>
        <v>0</v>
      </c>
      <c r="BB29" s="202">
        <f t="shared" si="2"/>
        <v>0</v>
      </c>
    </row>
    <row r="30" spans="1:54" ht="21.95" hidden="1" customHeight="1" x14ac:dyDescent="0.35">
      <c r="A30" s="92"/>
      <c r="B30" s="93"/>
      <c r="C30" s="165"/>
      <c r="D30" s="95"/>
      <c r="E30" s="95"/>
      <c r="F30" s="95"/>
      <c r="G30" s="94"/>
      <c r="H30" s="94"/>
      <c r="I30" s="94"/>
      <c r="J30" s="94"/>
      <c r="K30" s="95"/>
      <c r="L30" s="95"/>
      <c r="M30" s="95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6"/>
      <c r="AZ30" s="202">
        <f t="shared" si="0"/>
        <v>0</v>
      </c>
      <c r="BA30" s="202">
        <f t="shared" si="1"/>
        <v>0</v>
      </c>
      <c r="BB30" s="202">
        <f t="shared" si="2"/>
        <v>0</v>
      </c>
    </row>
    <row r="31" spans="1:54" ht="21.95" hidden="1" customHeight="1" x14ac:dyDescent="0.35">
      <c r="A31" s="92"/>
      <c r="B31" s="93"/>
      <c r="C31" s="165"/>
      <c r="D31" s="95"/>
      <c r="E31" s="95"/>
      <c r="F31" s="95"/>
      <c r="G31" s="94"/>
      <c r="H31" s="94"/>
      <c r="I31" s="94"/>
      <c r="J31" s="94"/>
      <c r="K31" s="95"/>
      <c r="L31" s="95"/>
      <c r="M31" s="95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6"/>
      <c r="AZ31" s="202">
        <f t="shared" si="0"/>
        <v>0</v>
      </c>
      <c r="BA31" s="202">
        <f t="shared" si="1"/>
        <v>0</v>
      </c>
      <c r="BB31" s="202">
        <f t="shared" si="2"/>
        <v>0</v>
      </c>
    </row>
    <row r="32" spans="1:54" ht="21.95" hidden="1" customHeight="1" x14ac:dyDescent="0.35">
      <c r="A32" s="92"/>
      <c r="B32" s="93"/>
      <c r="C32" s="165"/>
      <c r="D32" s="95"/>
      <c r="E32" s="95"/>
      <c r="F32" s="95"/>
      <c r="G32" s="94"/>
      <c r="H32" s="94"/>
      <c r="I32" s="94"/>
      <c r="J32" s="94"/>
      <c r="K32" s="95"/>
      <c r="L32" s="95"/>
      <c r="M32" s="95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6"/>
      <c r="AZ32" s="202">
        <f t="shared" si="0"/>
        <v>0</v>
      </c>
      <c r="BA32" s="202">
        <f t="shared" si="1"/>
        <v>0</v>
      </c>
      <c r="BB32" s="202">
        <f t="shared" si="2"/>
        <v>0</v>
      </c>
    </row>
    <row r="33" spans="1:54" ht="21.95" hidden="1" customHeight="1" x14ac:dyDescent="0.35">
      <c r="A33" s="92"/>
      <c r="B33" s="93"/>
      <c r="C33" s="165"/>
      <c r="D33" s="95"/>
      <c r="E33" s="95"/>
      <c r="F33" s="95"/>
      <c r="G33" s="94"/>
      <c r="H33" s="94"/>
      <c r="I33" s="94"/>
      <c r="J33" s="94"/>
      <c r="K33" s="95"/>
      <c r="L33" s="95"/>
      <c r="M33" s="95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6"/>
      <c r="AZ33" s="202">
        <f t="shared" si="0"/>
        <v>0</v>
      </c>
      <c r="BA33" s="202">
        <f t="shared" si="1"/>
        <v>0</v>
      </c>
      <c r="BB33" s="202">
        <f t="shared" si="2"/>
        <v>0</v>
      </c>
    </row>
    <row r="34" spans="1:54" ht="21.95" hidden="1" customHeight="1" x14ac:dyDescent="0.35">
      <c r="A34" s="92"/>
      <c r="B34" s="93"/>
      <c r="C34" s="165"/>
      <c r="D34" s="95"/>
      <c r="E34" s="95"/>
      <c r="F34" s="95"/>
      <c r="G34" s="94"/>
      <c r="H34" s="94"/>
      <c r="I34" s="94"/>
      <c r="J34" s="94"/>
      <c r="K34" s="95"/>
      <c r="L34" s="95"/>
      <c r="M34" s="95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6"/>
      <c r="AZ34" s="202">
        <f t="shared" si="0"/>
        <v>0</v>
      </c>
      <c r="BA34" s="202">
        <f t="shared" si="1"/>
        <v>0</v>
      </c>
      <c r="BB34" s="202">
        <f t="shared" si="2"/>
        <v>0</v>
      </c>
    </row>
    <row r="35" spans="1:54" ht="21.95" hidden="1" customHeight="1" x14ac:dyDescent="0.35">
      <c r="A35" s="92"/>
      <c r="B35" s="93"/>
      <c r="C35" s="165"/>
      <c r="D35" s="95"/>
      <c r="E35" s="95"/>
      <c r="F35" s="95"/>
      <c r="G35" s="94"/>
      <c r="H35" s="94"/>
      <c r="I35" s="94"/>
      <c r="J35" s="94"/>
      <c r="K35" s="95"/>
      <c r="L35" s="95"/>
      <c r="M35" s="95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6"/>
      <c r="AZ35" s="202">
        <f t="shared" si="0"/>
        <v>0</v>
      </c>
      <c r="BA35" s="202">
        <f t="shared" si="1"/>
        <v>0</v>
      </c>
      <c r="BB35" s="202">
        <f t="shared" si="2"/>
        <v>0</v>
      </c>
    </row>
    <row r="36" spans="1:54" ht="21.95" hidden="1" customHeight="1" x14ac:dyDescent="0.35">
      <c r="A36" s="92"/>
      <c r="B36" s="93"/>
      <c r="C36" s="165"/>
      <c r="D36" s="95"/>
      <c r="E36" s="95"/>
      <c r="F36" s="95"/>
      <c r="G36" s="94"/>
      <c r="H36" s="94"/>
      <c r="I36" s="94"/>
      <c r="J36" s="94"/>
      <c r="K36" s="95"/>
      <c r="L36" s="95"/>
      <c r="M36" s="95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6"/>
      <c r="AZ36" s="202">
        <f t="shared" si="0"/>
        <v>0</v>
      </c>
      <c r="BA36" s="202">
        <f t="shared" si="1"/>
        <v>0</v>
      </c>
      <c r="BB36" s="202">
        <f t="shared" si="2"/>
        <v>0</v>
      </c>
    </row>
    <row r="37" spans="1:54" ht="21.95" hidden="1" customHeight="1" x14ac:dyDescent="0.35">
      <c r="A37" s="92"/>
      <c r="B37" s="93"/>
      <c r="C37" s="165"/>
      <c r="D37" s="95"/>
      <c r="E37" s="95"/>
      <c r="F37" s="95"/>
      <c r="G37" s="94"/>
      <c r="H37" s="94"/>
      <c r="I37" s="94"/>
      <c r="J37" s="94"/>
      <c r="K37" s="95"/>
      <c r="L37" s="95"/>
      <c r="M37" s="95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6"/>
      <c r="AZ37" s="202">
        <f t="shared" si="0"/>
        <v>0</v>
      </c>
      <c r="BA37" s="202">
        <f t="shared" si="1"/>
        <v>0</v>
      </c>
      <c r="BB37" s="202">
        <f t="shared" si="2"/>
        <v>0</v>
      </c>
    </row>
    <row r="38" spans="1:54" ht="21.95" hidden="1" customHeight="1" x14ac:dyDescent="0.35">
      <c r="A38" s="92"/>
      <c r="B38" s="93"/>
      <c r="C38" s="165"/>
      <c r="D38" s="95"/>
      <c r="E38" s="95"/>
      <c r="F38" s="95"/>
      <c r="G38" s="94"/>
      <c r="H38" s="94"/>
      <c r="I38" s="94"/>
      <c r="J38" s="94"/>
      <c r="K38" s="95"/>
      <c r="L38" s="95"/>
      <c r="M38" s="95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6"/>
      <c r="AZ38" s="202">
        <f t="shared" si="0"/>
        <v>0</v>
      </c>
      <c r="BA38" s="202">
        <f t="shared" si="1"/>
        <v>0</v>
      </c>
      <c r="BB38" s="202">
        <f t="shared" si="2"/>
        <v>0</v>
      </c>
    </row>
    <row r="39" spans="1:54" ht="21.95" hidden="1" customHeight="1" x14ac:dyDescent="0.35">
      <c r="A39" s="92"/>
      <c r="B39" s="93"/>
      <c r="C39" s="165"/>
      <c r="D39" s="95"/>
      <c r="E39" s="95"/>
      <c r="F39" s="95"/>
      <c r="G39" s="94"/>
      <c r="H39" s="94"/>
      <c r="I39" s="94"/>
      <c r="J39" s="94"/>
      <c r="K39" s="95"/>
      <c r="L39" s="95"/>
      <c r="M39" s="95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6"/>
      <c r="AZ39" s="202">
        <f t="shared" si="0"/>
        <v>0</v>
      </c>
      <c r="BA39" s="202">
        <f t="shared" si="1"/>
        <v>0</v>
      </c>
      <c r="BB39" s="202">
        <f t="shared" si="2"/>
        <v>0</v>
      </c>
    </row>
    <row r="40" spans="1:54" ht="21.95" hidden="1" customHeight="1" x14ac:dyDescent="0.35">
      <c r="A40" s="92"/>
      <c r="B40" s="93"/>
      <c r="C40" s="165"/>
      <c r="D40" s="95"/>
      <c r="E40" s="95"/>
      <c r="F40" s="95"/>
      <c r="G40" s="94"/>
      <c r="H40" s="94"/>
      <c r="I40" s="94"/>
      <c r="J40" s="94"/>
      <c r="K40" s="95"/>
      <c r="L40" s="95"/>
      <c r="M40" s="95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6"/>
      <c r="AZ40" s="202">
        <f t="shared" si="0"/>
        <v>0</v>
      </c>
      <c r="BA40" s="202">
        <f t="shared" si="1"/>
        <v>0</v>
      </c>
      <c r="BB40" s="202">
        <f t="shared" si="2"/>
        <v>0</v>
      </c>
    </row>
    <row r="41" spans="1:54" ht="21.95" hidden="1" customHeight="1" x14ac:dyDescent="0.35">
      <c r="A41" s="92"/>
      <c r="B41" s="93"/>
      <c r="C41" s="165"/>
      <c r="D41" s="95"/>
      <c r="E41" s="95"/>
      <c r="F41" s="95"/>
      <c r="G41" s="94"/>
      <c r="H41" s="94"/>
      <c r="I41" s="94"/>
      <c r="J41" s="94"/>
      <c r="K41" s="95"/>
      <c r="L41" s="95"/>
      <c r="M41" s="95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6"/>
      <c r="AZ41" s="202">
        <f t="shared" si="0"/>
        <v>0</v>
      </c>
      <c r="BA41" s="202">
        <f t="shared" si="1"/>
        <v>0</v>
      </c>
      <c r="BB41" s="202">
        <f t="shared" si="2"/>
        <v>0</v>
      </c>
    </row>
    <row r="42" spans="1:54" ht="21.95" hidden="1" customHeight="1" x14ac:dyDescent="0.35">
      <c r="A42" s="92"/>
      <c r="B42" s="93"/>
      <c r="C42" s="165"/>
      <c r="D42" s="95"/>
      <c r="E42" s="95"/>
      <c r="F42" s="95"/>
      <c r="G42" s="94"/>
      <c r="H42" s="94"/>
      <c r="I42" s="94"/>
      <c r="J42" s="94"/>
      <c r="K42" s="95"/>
      <c r="L42" s="95"/>
      <c r="M42" s="95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6"/>
      <c r="AZ42" s="202">
        <f t="shared" si="0"/>
        <v>0</v>
      </c>
      <c r="BA42" s="202">
        <f t="shared" si="1"/>
        <v>0</v>
      </c>
      <c r="BB42" s="202">
        <f t="shared" si="2"/>
        <v>0</v>
      </c>
    </row>
    <row r="43" spans="1:54" ht="21.95" hidden="1" customHeight="1" x14ac:dyDescent="0.35">
      <c r="A43" s="92"/>
      <c r="B43" s="93"/>
      <c r="C43" s="165"/>
      <c r="D43" s="95"/>
      <c r="E43" s="95"/>
      <c r="F43" s="95"/>
      <c r="G43" s="94"/>
      <c r="H43" s="94"/>
      <c r="I43" s="94"/>
      <c r="J43" s="94"/>
      <c r="K43" s="95"/>
      <c r="L43" s="95"/>
      <c r="M43" s="95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6"/>
      <c r="AZ43" s="202">
        <f t="shared" si="0"/>
        <v>0</v>
      </c>
      <c r="BA43" s="202">
        <f t="shared" si="1"/>
        <v>0</v>
      </c>
      <c r="BB43" s="202">
        <f t="shared" si="2"/>
        <v>0</v>
      </c>
    </row>
    <row r="44" spans="1:54" ht="21.95" hidden="1" customHeight="1" x14ac:dyDescent="0.35">
      <c r="A44" s="92"/>
      <c r="B44" s="93"/>
      <c r="C44" s="165"/>
      <c r="D44" s="95"/>
      <c r="E44" s="95"/>
      <c r="F44" s="95"/>
      <c r="G44" s="94"/>
      <c r="H44" s="94"/>
      <c r="I44" s="94"/>
      <c r="J44" s="94"/>
      <c r="K44" s="95"/>
      <c r="L44" s="95"/>
      <c r="M44" s="95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6"/>
      <c r="AZ44" s="202">
        <f t="shared" si="0"/>
        <v>0</v>
      </c>
      <c r="BA44" s="202">
        <f t="shared" si="1"/>
        <v>0</v>
      </c>
      <c r="BB44" s="202">
        <f t="shared" si="2"/>
        <v>0</v>
      </c>
    </row>
    <row r="45" spans="1:54" ht="21.95" hidden="1" customHeight="1" x14ac:dyDescent="0.35">
      <c r="A45" s="92"/>
      <c r="B45" s="93"/>
      <c r="C45" s="165"/>
      <c r="D45" s="95"/>
      <c r="E45" s="95"/>
      <c r="F45" s="95"/>
      <c r="G45" s="94"/>
      <c r="H45" s="94"/>
      <c r="I45" s="94"/>
      <c r="J45" s="94"/>
      <c r="K45" s="95"/>
      <c r="L45" s="95"/>
      <c r="M45" s="95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6"/>
      <c r="AZ45" s="202">
        <f t="shared" si="0"/>
        <v>0</v>
      </c>
      <c r="BA45" s="202">
        <f t="shared" si="1"/>
        <v>0</v>
      </c>
      <c r="BB45" s="202">
        <f t="shared" si="2"/>
        <v>0</v>
      </c>
    </row>
    <row r="46" spans="1:54" ht="21.95" hidden="1" customHeight="1" x14ac:dyDescent="0.35">
      <c r="A46" s="92"/>
      <c r="B46" s="93"/>
      <c r="C46" s="165"/>
      <c r="D46" s="95"/>
      <c r="E46" s="95"/>
      <c r="F46" s="95"/>
      <c r="G46" s="94"/>
      <c r="H46" s="94"/>
      <c r="I46" s="94"/>
      <c r="J46" s="94"/>
      <c r="K46" s="95"/>
      <c r="L46" s="95"/>
      <c r="M46" s="95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6"/>
      <c r="AZ46" s="202">
        <f t="shared" si="0"/>
        <v>0</v>
      </c>
      <c r="BA46" s="202">
        <f t="shared" si="1"/>
        <v>0</v>
      </c>
      <c r="BB46" s="202">
        <f t="shared" si="2"/>
        <v>0</v>
      </c>
    </row>
    <row r="47" spans="1:54" ht="21.95" hidden="1" customHeight="1" x14ac:dyDescent="0.35">
      <c r="A47" s="92"/>
      <c r="B47" s="93"/>
      <c r="C47" s="165"/>
      <c r="D47" s="95"/>
      <c r="E47" s="95"/>
      <c r="F47" s="95"/>
      <c r="G47" s="94"/>
      <c r="H47" s="94"/>
      <c r="I47" s="94"/>
      <c r="J47" s="94"/>
      <c r="K47" s="95"/>
      <c r="L47" s="95"/>
      <c r="M47" s="95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6"/>
      <c r="AZ47" s="202">
        <f t="shared" si="0"/>
        <v>0</v>
      </c>
      <c r="BA47" s="202">
        <f t="shared" si="1"/>
        <v>0</v>
      </c>
      <c r="BB47" s="202">
        <f t="shared" si="2"/>
        <v>0</v>
      </c>
    </row>
    <row r="48" spans="1:54" ht="21.95" hidden="1" customHeight="1" x14ac:dyDescent="0.35">
      <c r="A48" s="92"/>
      <c r="B48" s="93"/>
      <c r="C48" s="165"/>
      <c r="D48" s="95"/>
      <c r="E48" s="95"/>
      <c r="F48" s="95"/>
      <c r="G48" s="94"/>
      <c r="H48" s="94"/>
      <c r="I48" s="94"/>
      <c r="J48" s="94"/>
      <c r="K48" s="95"/>
      <c r="L48" s="95"/>
      <c r="M48" s="95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6"/>
      <c r="AZ48" s="202">
        <f t="shared" si="0"/>
        <v>0</v>
      </c>
      <c r="BA48" s="202">
        <f t="shared" si="1"/>
        <v>0</v>
      </c>
      <c r="BB48" s="202">
        <f t="shared" si="2"/>
        <v>0</v>
      </c>
    </row>
    <row r="49" spans="1:54" ht="21.95" hidden="1" customHeight="1" x14ac:dyDescent="0.35">
      <c r="A49" s="92"/>
      <c r="B49" s="93"/>
      <c r="C49" s="165"/>
      <c r="D49" s="95"/>
      <c r="E49" s="95"/>
      <c r="F49" s="95"/>
      <c r="G49" s="94"/>
      <c r="H49" s="94"/>
      <c r="I49" s="94"/>
      <c r="J49" s="94"/>
      <c r="K49" s="95"/>
      <c r="L49" s="95"/>
      <c r="M49" s="95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6"/>
      <c r="AZ49" s="202">
        <f t="shared" si="0"/>
        <v>0</v>
      </c>
      <c r="BA49" s="202">
        <f t="shared" si="1"/>
        <v>0</v>
      </c>
      <c r="BB49" s="202">
        <f t="shared" si="2"/>
        <v>0</v>
      </c>
    </row>
    <row r="50" spans="1:54" ht="21.95" hidden="1" customHeight="1" x14ac:dyDescent="0.35">
      <c r="A50" s="92"/>
      <c r="B50" s="93"/>
      <c r="C50" s="165"/>
      <c r="D50" s="95"/>
      <c r="E50" s="95"/>
      <c r="F50" s="95"/>
      <c r="G50" s="94"/>
      <c r="H50" s="94"/>
      <c r="I50" s="94"/>
      <c r="J50" s="94"/>
      <c r="K50" s="95"/>
      <c r="L50" s="95"/>
      <c r="M50" s="95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6"/>
      <c r="AZ50" s="202">
        <f t="shared" si="0"/>
        <v>0</v>
      </c>
      <c r="BA50" s="202">
        <f t="shared" si="1"/>
        <v>0</v>
      </c>
      <c r="BB50" s="202">
        <f t="shared" si="2"/>
        <v>0</v>
      </c>
    </row>
    <row r="51" spans="1:54" ht="21.95" hidden="1" customHeight="1" x14ac:dyDescent="0.35">
      <c r="A51" s="92"/>
      <c r="B51" s="93"/>
      <c r="C51" s="165"/>
      <c r="D51" s="95"/>
      <c r="E51" s="95"/>
      <c r="F51" s="95"/>
      <c r="G51" s="94"/>
      <c r="H51" s="94"/>
      <c r="I51" s="94"/>
      <c r="J51" s="94"/>
      <c r="K51" s="95"/>
      <c r="L51" s="95"/>
      <c r="M51" s="95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6"/>
      <c r="AZ51" s="202">
        <f t="shared" si="0"/>
        <v>0</v>
      </c>
      <c r="BA51" s="202">
        <f t="shared" si="1"/>
        <v>0</v>
      </c>
      <c r="BB51" s="202">
        <f t="shared" si="2"/>
        <v>0</v>
      </c>
    </row>
    <row r="52" spans="1:54" ht="21.95" hidden="1" customHeight="1" x14ac:dyDescent="0.35">
      <c r="A52" s="92"/>
      <c r="B52" s="93"/>
      <c r="C52" s="165"/>
      <c r="D52" s="95"/>
      <c r="E52" s="95"/>
      <c r="F52" s="95"/>
      <c r="G52" s="94"/>
      <c r="H52" s="94"/>
      <c r="I52" s="94"/>
      <c r="J52" s="94"/>
      <c r="K52" s="95"/>
      <c r="L52" s="95"/>
      <c r="M52" s="95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6"/>
      <c r="AZ52" s="202">
        <f t="shared" si="0"/>
        <v>0</v>
      </c>
      <c r="BA52" s="202">
        <f t="shared" si="1"/>
        <v>0</v>
      </c>
      <c r="BB52" s="202">
        <f t="shared" si="2"/>
        <v>0</v>
      </c>
    </row>
    <row r="53" spans="1:54" ht="21.95" hidden="1" customHeight="1" x14ac:dyDescent="0.35">
      <c r="A53" s="92"/>
      <c r="B53" s="93"/>
      <c r="C53" s="165"/>
      <c r="D53" s="95"/>
      <c r="E53" s="95"/>
      <c r="F53" s="95"/>
      <c r="G53" s="94"/>
      <c r="H53" s="94"/>
      <c r="I53" s="94"/>
      <c r="J53" s="94"/>
      <c r="K53" s="95"/>
      <c r="L53" s="95"/>
      <c r="M53" s="95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6"/>
      <c r="AZ53" s="202">
        <f t="shared" si="0"/>
        <v>0</v>
      </c>
      <c r="BA53" s="202">
        <f t="shared" si="1"/>
        <v>0</v>
      </c>
      <c r="BB53" s="202">
        <f t="shared" si="2"/>
        <v>0</v>
      </c>
    </row>
    <row r="54" spans="1:54" ht="21.95" hidden="1" customHeight="1" x14ac:dyDescent="0.35">
      <c r="A54" s="92"/>
      <c r="B54" s="93"/>
      <c r="C54" s="165"/>
      <c r="D54" s="95"/>
      <c r="E54" s="95"/>
      <c r="F54" s="95"/>
      <c r="G54" s="94"/>
      <c r="H54" s="94"/>
      <c r="I54" s="94"/>
      <c r="J54" s="94"/>
      <c r="K54" s="95"/>
      <c r="L54" s="95"/>
      <c r="M54" s="95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6"/>
      <c r="AZ54" s="202">
        <f t="shared" si="0"/>
        <v>0</v>
      </c>
      <c r="BA54" s="202">
        <f t="shared" si="1"/>
        <v>0</v>
      </c>
      <c r="BB54" s="202">
        <f t="shared" si="2"/>
        <v>0</v>
      </c>
    </row>
    <row r="55" spans="1:54" ht="21.95" hidden="1" customHeight="1" x14ac:dyDescent="0.35">
      <c r="A55" s="92"/>
      <c r="B55" s="93"/>
      <c r="C55" s="165"/>
      <c r="D55" s="95"/>
      <c r="E55" s="95"/>
      <c r="F55" s="95"/>
      <c r="G55" s="94"/>
      <c r="H55" s="94"/>
      <c r="I55" s="94"/>
      <c r="J55" s="94"/>
      <c r="K55" s="95"/>
      <c r="L55" s="95"/>
      <c r="M55" s="95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6"/>
      <c r="AZ55" s="202">
        <f t="shared" si="0"/>
        <v>0</v>
      </c>
      <c r="BA55" s="202">
        <f t="shared" si="1"/>
        <v>0</v>
      </c>
      <c r="BB55" s="202">
        <f t="shared" si="2"/>
        <v>0</v>
      </c>
    </row>
    <row r="56" spans="1:54" ht="21.95" hidden="1" customHeight="1" x14ac:dyDescent="0.35">
      <c r="A56" s="92"/>
      <c r="B56" s="93"/>
      <c r="C56" s="165"/>
      <c r="D56" s="95"/>
      <c r="E56" s="95"/>
      <c r="F56" s="95"/>
      <c r="G56" s="94"/>
      <c r="H56" s="94"/>
      <c r="I56" s="94"/>
      <c r="J56" s="94"/>
      <c r="K56" s="95"/>
      <c r="L56" s="95"/>
      <c r="M56" s="95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6"/>
      <c r="AZ56" s="202">
        <f t="shared" si="0"/>
        <v>0</v>
      </c>
      <c r="BA56" s="202">
        <f t="shared" si="1"/>
        <v>0</v>
      </c>
      <c r="BB56" s="202">
        <f t="shared" si="2"/>
        <v>0</v>
      </c>
    </row>
    <row r="57" spans="1:54" ht="21.95" hidden="1" customHeight="1" x14ac:dyDescent="0.35">
      <c r="A57" s="92"/>
      <c r="B57" s="93"/>
      <c r="C57" s="165"/>
      <c r="D57" s="95"/>
      <c r="E57" s="95"/>
      <c r="F57" s="95"/>
      <c r="G57" s="94"/>
      <c r="H57" s="94"/>
      <c r="I57" s="94"/>
      <c r="J57" s="94"/>
      <c r="K57" s="95"/>
      <c r="L57" s="95"/>
      <c r="M57" s="95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6"/>
      <c r="AZ57" s="202">
        <f t="shared" si="0"/>
        <v>0</v>
      </c>
      <c r="BA57" s="202">
        <f t="shared" si="1"/>
        <v>0</v>
      </c>
      <c r="BB57" s="202">
        <f t="shared" si="2"/>
        <v>0</v>
      </c>
    </row>
    <row r="58" spans="1:54" ht="21.95" hidden="1" customHeight="1" x14ac:dyDescent="0.35">
      <c r="A58" s="92"/>
      <c r="B58" s="93"/>
      <c r="C58" s="165"/>
      <c r="D58" s="95"/>
      <c r="E58" s="95"/>
      <c r="F58" s="95"/>
      <c r="G58" s="94"/>
      <c r="H58" s="94"/>
      <c r="I58" s="94"/>
      <c r="J58" s="94"/>
      <c r="K58" s="95"/>
      <c r="L58" s="95"/>
      <c r="M58" s="95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6"/>
      <c r="AZ58" s="202">
        <f t="shared" si="0"/>
        <v>0</v>
      </c>
      <c r="BA58" s="202">
        <f t="shared" si="1"/>
        <v>0</v>
      </c>
      <c r="BB58" s="202">
        <f t="shared" si="2"/>
        <v>0</v>
      </c>
    </row>
    <row r="59" spans="1:54" ht="21.95" hidden="1" customHeight="1" x14ac:dyDescent="0.35">
      <c r="A59" s="92"/>
      <c r="B59" s="93"/>
      <c r="C59" s="165"/>
      <c r="D59" s="95"/>
      <c r="E59" s="95"/>
      <c r="F59" s="95"/>
      <c r="G59" s="94"/>
      <c r="H59" s="94"/>
      <c r="I59" s="94"/>
      <c r="J59" s="94"/>
      <c r="K59" s="95"/>
      <c r="L59" s="95"/>
      <c r="M59" s="95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6"/>
      <c r="AZ59" s="202">
        <f t="shared" si="0"/>
        <v>0</v>
      </c>
      <c r="BA59" s="202">
        <f t="shared" si="1"/>
        <v>0</v>
      </c>
      <c r="BB59" s="202">
        <f t="shared" si="2"/>
        <v>0</v>
      </c>
    </row>
    <row r="60" spans="1:54" ht="21.95" hidden="1" customHeight="1" x14ac:dyDescent="0.35">
      <c r="A60" s="92"/>
      <c r="B60" s="93"/>
      <c r="C60" s="165"/>
      <c r="D60" s="95"/>
      <c r="E60" s="95"/>
      <c r="F60" s="95"/>
      <c r="G60" s="94"/>
      <c r="H60" s="94"/>
      <c r="I60" s="94"/>
      <c r="J60" s="94"/>
      <c r="K60" s="95"/>
      <c r="L60" s="95"/>
      <c r="M60" s="95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6"/>
      <c r="AZ60" s="202">
        <f t="shared" si="0"/>
        <v>0</v>
      </c>
      <c r="BA60" s="202">
        <f t="shared" si="1"/>
        <v>0</v>
      </c>
      <c r="BB60" s="202">
        <f t="shared" si="2"/>
        <v>0</v>
      </c>
    </row>
    <row r="61" spans="1:54" ht="21.95" hidden="1" customHeight="1" x14ac:dyDescent="0.35">
      <c r="A61" s="92"/>
      <c r="B61" s="93"/>
      <c r="C61" s="165"/>
      <c r="D61" s="95"/>
      <c r="E61" s="95"/>
      <c r="F61" s="95"/>
      <c r="G61" s="94"/>
      <c r="H61" s="94"/>
      <c r="I61" s="94"/>
      <c r="J61" s="94"/>
      <c r="K61" s="95"/>
      <c r="L61" s="95"/>
      <c r="M61" s="95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6"/>
      <c r="AZ61" s="202">
        <f t="shared" si="0"/>
        <v>0</v>
      </c>
      <c r="BA61" s="202">
        <f t="shared" si="1"/>
        <v>0</v>
      </c>
      <c r="BB61" s="202">
        <f t="shared" si="2"/>
        <v>0</v>
      </c>
    </row>
    <row r="62" spans="1:54" ht="21.95" hidden="1" customHeight="1" x14ac:dyDescent="0.35">
      <c r="A62" s="92"/>
      <c r="B62" s="93"/>
      <c r="C62" s="165"/>
      <c r="D62" s="95"/>
      <c r="E62" s="95"/>
      <c r="F62" s="95"/>
      <c r="G62" s="94"/>
      <c r="H62" s="94"/>
      <c r="I62" s="94"/>
      <c r="J62" s="94"/>
      <c r="K62" s="95"/>
      <c r="L62" s="95"/>
      <c r="M62" s="95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6"/>
      <c r="AZ62" s="202">
        <f t="shared" si="0"/>
        <v>0</v>
      </c>
      <c r="BA62" s="202">
        <f t="shared" si="1"/>
        <v>0</v>
      </c>
      <c r="BB62" s="202">
        <f t="shared" si="2"/>
        <v>0</v>
      </c>
    </row>
    <row r="63" spans="1:54" ht="21.95" hidden="1" customHeight="1" x14ac:dyDescent="0.35">
      <c r="A63" s="92"/>
      <c r="B63" s="93"/>
      <c r="C63" s="165"/>
      <c r="D63" s="95"/>
      <c r="E63" s="95"/>
      <c r="F63" s="95"/>
      <c r="G63" s="94"/>
      <c r="H63" s="94"/>
      <c r="I63" s="94"/>
      <c r="J63" s="94"/>
      <c r="K63" s="95"/>
      <c r="L63" s="95"/>
      <c r="M63" s="95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6"/>
      <c r="AZ63" s="202">
        <f t="shared" si="0"/>
        <v>0</v>
      </c>
      <c r="BA63" s="202">
        <f t="shared" si="1"/>
        <v>0</v>
      </c>
      <c r="BB63" s="202">
        <f t="shared" si="2"/>
        <v>0</v>
      </c>
    </row>
    <row r="64" spans="1:54" ht="21.95" hidden="1" customHeight="1" x14ac:dyDescent="0.35">
      <c r="A64" s="92"/>
      <c r="B64" s="93"/>
      <c r="C64" s="165"/>
      <c r="D64" s="95"/>
      <c r="E64" s="95"/>
      <c r="F64" s="95"/>
      <c r="G64" s="94"/>
      <c r="H64" s="94"/>
      <c r="I64" s="94"/>
      <c r="J64" s="94"/>
      <c r="K64" s="95"/>
      <c r="L64" s="95"/>
      <c r="M64" s="95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6"/>
      <c r="AZ64" s="202">
        <f t="shared" si="0"/>
        <v>0</v>
      </c>
      <c r="BA64" s="202">
        <f t="shared" si="1"/>
        <v>0</v>
      </c>
      <c r="BB64" s="202">
        <f t="shared" si="2"/>
        <v>0</v>
      </c>
    </row>
    <row r="65" spans="1:54" ht="21.95" hidden="1" customHeight="1" x14ac:dyDescent="0.35">
      <c r="A65" s="92"/>
      <c r="B65" s="93"/>
      <c r="C65" s="165"/>
      <c r="D65" s="95"/>
      <c r="E65" s="95"/>
      <c r="F65" s="95"/>
      <c r="G65" s="94"/>
      <c r="H65" s="94"/>
      <c r="I65" s="94"/>
      <c r="J65" s="94"/>
      <c r="K65" s="95"/>
      <c r="L65" s="95"/>
      <c r="M65" s="95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6"/>
      <c r="AZ65" s="202">
        <f t="shared" si="0"/>
        <v>0</v>
      </c>
      <c r="BA65" s="202">
        <f t="shared" si="1"/>
        <v>0</v>
      </c>
      <c r="BB65" s="202">
        <f t="shared" si="2"/>
        <v>0</v>
      </c>
    </row>
    <row r="66" spans="1:54" ht="21.95" hidden="1" customHeight="1" x14ac:dyDescent="0.35">
      <c r="A66" s="92"/>
      <c r="B66" s="93"/>
      <c r="C66" s="165"/>
      <c r="D66" s="95"/>
      <c r="E66" s="95"/>
      <c r="F66" s="95"/>
      <c r="G66" s="94"/>
      <c r="H66" s="94"/>
      <c r="I66" s="94"/>
      <c r="J66" s="94"/>
      <c r="K66" s="95"/>
      <c r="L66" s="95"/>
      <c r="M66" s="95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6"/>
      <c r="AZ66" s="202">
        <f t="shared" si="0"/>
        <v>0</v>
      </c>
      <c r="BA66" s="202">
        <f t="shared" si="1"/>
        <v>0</v>
      </c>
      <c r="BB66" s="202">
        <f t="shared" si="2"/>
        <v>0</v>
      </c>
    </row>
    <row r="67" spans="1:54" ht="21.95" hidden="1" customHeight="1" x14ac:dyDescent="0.35">
      <c r="A67" s="92"/>
      <c r="B67" s="93"/>
      <c r="C67" s="165"/>
      <c r="D67" s="95"/>
      <c r="E67" s="95"/>
      <c r="F67" s="95"/>
      <c r="G67" s="94"/>
      <c r="H67" s="94"/>
      <c r="I67" s="94"/>
      <c r="J67" s="94"/>
      <c r="K67" s="95"/>
      <c r="L67" s="95"/>
      <c r="M67" s="95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6"/>
      <c r="AZ67" s="202">
        <f t="shared" si="0"/>
        <v>0</v>
      </c>
      <c r="BA67" s="202">
        <f t="shared" si="1"/>
        <v>0</v>
      </c>
      <c r="BB67" s="202">
        <f t="shared" si="2"/>
        <v>0</v>
      </c>
    </row>
    <row r="68" spans="1:54" ht="21.95" hidden="1" customHeight="1" x14ac:dyDescent="0.35">
      <c r="A68" s="92"/>
      <c r="B68" s="93"/>
      <c r="C68" s="165"/>
      <c r="D68" s="95"/>
      <c r="E68" s="95"/>
      <c r="F68" s="95"/>
      <c r="G68" s="94"/>
      <c r="H68" s="94"/>
      <c r="I68" s="94"/>
      <c r="J68" s="94"/>
      <c r="K68" s="95"/>
      <c r="L68" s="95"/>
      <c r="M68" s="95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6"/>
      <c r="AZ68" s="202">
        <f t="shared" si="0"/>
        <v>0</v>
      </c>
      <c r="BA68" s="202">
        <f t="shared" si="1"/>
        <v>0</v>
      </c>
      <c r="BB68" s="202">
        <f t="shared" si="2"/>
        <v>0</v>
      </c>
    </row>
    <row r="69" spans="1:54" ht="21.95" hidden="1" customHeight="1" x14ac:dyDescent="0.35">
      <c r="A69" s="92"/>
      <c r="B69" s="93"/>
      <c r="C69" s="165"/>
      <c r="D69" s="95"/>
      <c r="E69" s="95"/>
      <c r="F69" s="95"/>
      <c r="G69" s="94"/>
      <c r="H69" s="94"/>
      <c r="I69" s="94"/>
      <c r="J69" s="94"/>
      <c r="K69" s="95"/>
      <c r="L69" s="95"/>
      <c r="M69" s="95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6"/>
      <c r="AZ69" s="202">
        <f t="shared" si="0"/>
        <v>0</v>
      </c>
      <c r="BA69" s="202">
        <f t="shared" si="1"/>
        <v>0</v>
      </c>
      <c r="BB69" s="202">
        <f t="shared" si="2"/>
        <v>0</v>
      </c>
    </row>
    <row r="70" spans="1:54" ht="21.95" hidden="1" customHeight="1" x14ac:dyDescent="0.35">
      <c r="A70" s="92"/>
      <c r="B70" s="93"/>
      <c r="C70" s="165"/>
      <c r="D70" s="95"/>
      <c r="E70" s="95"/>
      <c r="F70" s="95"/>
      <c r="G70" s="94"/>
      <c r="H70" s="94"/>
      <c r="I70" s="94"/>
      <c r="J70" s="94"/>
      <c r="K70" s="95"/>
      <c r="L70" s="95"/>
      <c r="M70" s="95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6"/>
      <c r="AZ70" s="202">
        <f t="shared" si="0"/>
        <v>0</v>
      </c>
      <c r="BA70" s="202">
        <f t="shared" si="1"/>
        <v>0</v>
      </c>
      <c r="BB70" s="202">
        <f t="shared" si="2"/>
        <v>0</v>
      </c>
    </row>
    <row r="71" spans="1:54" ht="21.95" hidden="1" customHeight="1" x14ac:dyDescent="0.35">
      <c r="A71" s="92"/>
      <c r="B71" s="93"/>
      <c r="C71" s="165"/>
      <c r="D71" s="95"/>
      <c r="E71" s="95"/>
      <c r="F71" s="95"/>
      <c r="G71" s="94"/>
      <c r="H71" s="94"/>
      <c r="I71" s="94"/>
      <c r="J71" s="94"/>
      <c r="K71" s="95"/>
      <c r="L71" s="95"/>
      <c r="M71" s="95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6"/>
      <c r="AZ71" s="202">
        <f t="shared" si="0"/>
        <v>0</v>
      </c>
      <c r="BA71" s="202">
        <f t="shared" si="1"/>
        <v>0</v>
      </c>
      <c r="BB71" s="202">
        <f t="shared" si="2"/>
        <v>0</v>
      </c>
    </row>
    <row r="72" spans="1:54" ht="21.95" hidden="1" customHeight="1" x14ac:dyDescent="0.35">
      <c r="A72" s="92"/>
      <c r="B72" s="93"/>
      <c r="C72" s="165"/>
      <c r="D72" s="95"/>
      <c r="E72" s="95"/>
      <c r="F72" s="95"/>
      <c r="G72" s="94"/>
      <c r="H72" s="94"/>
      <c r="I72" s="94"/>
      <c r="J72" s="94"/>
      <c r="K72" s="95"/>
      <c r="L72" s="95"/>
      <c r="M72" s="95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6"/>
      <c r="AZ72" s="202">
        <f t="shared" si="0"/>
        <v>0</v>
      </c>
      <c r="BA72" s="202">
        <f t="shared" si="1"/>
        <v>0</v>
      </c>
      <c r="BB72" s="202">
        <f t="shared" si="2"/>
        <v>0</v>
      </c>
    </row>
    <row r="73" spans="1:54" ht="21.95" hidden="1" customHeight="1" x14ac:dyDescent="0.35">
      <c r="A73" s="92"/>
      <c r="B73" s="93"/>
      <c r="C73" s="165"/>
      <c r="D73" s="95"/>
      <c r="E73" s="95"/>
      <c r="F73" s="95"/>
      <c r="G73" s="94"/>
      <c r="H73" s="94"/>
      <c r="I73" s="94"/>
      <c r="J73" s="94"/>
      <c r="K73" s="95"/>
      <c r="L73" s="95"/>
      <c r="M73" s="95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6"/>
      <c r="AZ73" s="202">
        <f t="shared" si="0"/>
        <v>0</v>
      </c>
      <c r="BA73" s="202">
        <f t="shared" si="1"/>
        <v>0</v>
      </c>
      <c r="BB73" s="202">
        <f t="shared" si="2"/>
        <v>0</v>
      </c>
    </row>
    <row r="74" spans="1:54" ht="21.95" hidden="1" customHeight="1" x14ac:dyDescent="0.35">
      <c r="A74" s="92"/>
      <c r="B74" s="93"/>
      <c r="C74" s="165"/>
      <c r="D74" s="95"/>
      <c r="E74" s="95"/>
      <c r="F74" s="95"/>
      <c r="G74" s="94"/>
      <c r="H74" s="94"/>
      <c r="I74" s="94"/>
      <c r="J74" s="94"/>
      <c r="K74" s="95"/>
      <c r="L74" s="95"/>
      <c r="M74" s="95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6"/>
      <c r="AZ74" s="202">
        <f t="shared" si="0"/>
        <v>0</v>
      </c>
      <c r="BA74" s="202">
        <f t="shared" si="1"/>
        <v>0</v>
      </c>
      <c r="BB74" s="202">
        <f t="shared" si="2"/>
        <v>0</v>
      </c>
    </row>
    <row r="75" spans="1:54" ht="21.95" hidden="1" customHeight="1" x14ac:dyDescent="0.35">
      <c r="A75" s="92"/>
      <c r="B75" s="93"/>
      <c r="C75" s="165"/>
      <c r="D75" s="95"/>
      <c r="E75" s="95"/>
      <c r="F75" s="95"/>
      <c r="G75" s="94"/>
      <c r="H75" s="94"/>
      <c r="I75" s="94"/>
      <c r="J75" s="94"/>
      <c r="K75" s="95"/>
      <c r="L75" s="95"/>
      <c r="M75" s="95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6"/>
      <c r="AZ75" s="202">
        <f t="shared" si="0"/>
        <v>0</v>
      </c>
      <c r="BA75" s="202">
        <f t="shared" si="1"/>
        <v>0</v>
      </c>
      <c r="BB75" s="202">
        <f t="shared" si="2"/>
        <v>0</v>
      </c>
    </row>
    <row r="76" spans="1:54" ht="21.95" hidden="1" customHeight="1" x14ac:dyDescent="0.35">
      <c r="A76" s="92"/>
      <c r="B76" s="93"/>
      <c r="C76" s="165"/>
      <c r="D76" s="95"/>
      <c r="E76" s="95"/>
      <c r="F76" s="95"/>
      <c r="G76" s="94"/>
      <c r="H76" s="94"/>
      <c r="I76" s="94"/>
      <c r="J76" s="94"/>
      <c r="K76" s="95"/>
      <c r="L76" s="95"/>
      <c r="M76" s="95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6"/>
      <c r="AZ76" s="202">
        <f t="shared" si="0"/>
        <v>0</v>
      </c>
      <c r="BA76" s="202">
        <f t="shared" si="1"/>
        <v>0</v>
      </c>
      <c r="BB76" s="202">
        <f t="shared" si="2"/>
        <v>0</v>
      </c>
    </row>
    <row r="77" spans="1:54" ht="21.95" hidden="1" customHeight="1" x14ac:dyDescent="0.35">
      <c r="A77" s="92"/>
      <c r="B77" s="93"/>
      <c r="C77" s="165"/>
      <c r="D77" s="95"/>
      <c r="E77" s="95"/>
      <c r="F77" s="95"/>
      <c r="G77" s="94"/>
      <c r="H77" s="94"/>
      <c r="I77" s="94"/>
      <c r="J77" s="94"/>
      <c r="K77" s="95"/>
      <c r="L77" s="95"/>
      <c r="M77" s="95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6"/>
      <c r="AZ77" s="202">
        <f t="shared" si="0"/>
        <v>0</v>
      </c>
      <c r="BA77" s="202">
        <f t="shared" si="1"/>
        <v>0</v>
      </c>
      <c r="BB77" s="202">
        <f t="shared" si="2"/>
        <v>0</v>
      </c>
    </row>
    <row r="78" spans="1:54" ht="21.95" hidden="1" customHeight="1" x14ac:dyDescent="0.35">
      <c r="A78" s="92"/>
      <c r="B78" s="93"/>
      <c r="C78" s="165"/>
      <c r="D78" s="95"/>
      <c r="E78" s="95"/>
      <c r="F78" s="95"/>
      <c r="G78" s="94"/>
      <c r="H78" s="94"/>
      <c r="I78" s="94"/>
      <c r="J78" s="94"/>
      <c r="K78" s="95"/>
      <c r="L78" s="95"/>
      <c r="M78" s="95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6"/>
      <c r="AZ78" s="202">
        <f t="shared" si="0"/>
        <v>0</v>
      </c>
      <c r="BA78" s="202">
        <f t="shared" si="1"/>
        <v>0</v>
      </c>
      <c r="BB78" s="202">
        <f t="shared" si="2"/>
        <v>0</v>
      </c>
    </row>
    <row r="79" spans="1:54" ht="21.95" hidden="1" customHeight="1" x14ac:dyDescent="0.35">
      <c r="A79" s="92"/>
      <c r="B79" s="93"/>
      <c r="C79" s="165"/>
      <c r="D79" s="95"/>
      <c r="E79" s="95"/>
      <c r="F79" s="95"/>
      <c r="G79" s="94"/>
      <c r="H79" s="94"/>
      <c r="I79" s="94"/>
      <c r="J79" s="94"/>
      <c r="K79" s="95"/>
      <c r="L79" s="95"/>
      <c r="M79" s="95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6"/>
      <c r="AZ79" s="202">
        <f t="shared" ref="AZ79:AZ134" si="3">C79+D79</f>
        <v>0</v>
      </c>
      <c r="BA79" s="202">
        <f t="shared" ref="BA79:BA134" si="4">SUM(E79:AU79)</f>
        <v>0</v>
      </c>
      <c r="BB79" s="202">
        <f t="shared" ref="BB79:BB134" si="5">AZ79+BA79</f>
        <v>0</v>
      </c>
    </row>
    <row r="80" spans="1:54" ht="21.95" hidden="1" customHeight="1" x14ac:dyDescent="0.35">
      <c r="A80" s="92"/>
      <c r="B80" s="93"/>
      <c r="C80" s="165"/>
      <c r="D80" s="95"/>
      <c r="E80" s="95"/>
      <c r="F80" s="95"/>
      <c r="G80" s="94"/>
      <c r="H80" s="94"/>
      <c r="I80" s="94"/>
      <c r="J80" s="94"/>
      <c r="K80" s="95"/>
      <c r="L80" s="95"/>
      <c r="M80" s="95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6"/>
      <c r="AZ80" s="202">
        <f t="shared" si="3"/>
        <v>0</v>
      </c>
      <c r="BA80" s="202">
        <f t="shared" si="4"/>
        <v>0</v>
      </c>
      <c r="BB80" s="202">
        <f t="shared" si="5"/>
        <v>0</v>
      </c>
    </row>
    <row r="81" spans="1:54" ht="21.95" hidden="1" customHeight="1" x14ac:dyDescent="0.35">
      <c r="A81" s="92"/>
      <c r="B81" s="93"/>
      <c r="C81" s="165"/>
      <c r="D81" s="95"/>
      <c r="E81" s="95"/>
      <c r="F81" s="95"/>
      <c r="G81" s="94"/>
      <c r="H81" s="94"/>
      <c r="I81" s="94"/>
      <c r="J81" s="94"/>
      <c r="K81" s="95"/>
      <c r="L81" s="95"/>
      <c r="M81" s="95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6"/>
      <c r="AZ81" s="202">
        <f t="shared" si="3"/>
        <v>0</v>
      </c>
      <c r="BA81" s="202">
        <f t="shared" si="4"/>
        <v>0</v>
      </c>
      <c r="BB81" s="202">
        <f t="shared" si="5"/>
        <v>0</v>
      </c>
    </row>
    <row r="82" spans="1:54" ht="21.95" hidden="1" customHeight="1" x14ac:dyDescent="0.35">
      <c r="A82" s="92"/>
      <c r="B82" s="93"/>
      <c r="C82" s="165"/>
      <c r="D82" s="95"/>
      <c r="E82" s="95"/>
      <c r="F82" s="95"/>
      <c r="G82" s="94"/>
      <c r="H82" s="94"/>
      <c r="I82" s="94"/>
      <c r="J82" s="94"/>
      <c r="K82" s="95"/>
      <c r="L82" s="95"/>
      <c r="M82" s="95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6"/>
      <c r="AZ82" s="202">
        <f t="shared" si="3"/>
        <v>0</v>
      </c>
      <c r="BA82" s="202">
        <f t="shared" si="4"/>
        <v>0</v>
      </c>
      <c r="BB82" s="202">
        <f t="shared" si="5"/>
        <v>0</v>
      </c>
    </row>
    <row r="83" spans="1:54" ht="21.95" hidden="1" customHeight="1" x14ac:dyDescent="0.35">
      <c r="A83" s="92"/>
      <c r="B83" s="93"/>
      <c r="C83" s="165"/>
      <c r="D83" s="95"/>
      <c r="E83" s="95"/>
      <c r="F83" s="95"/>
      <c r="G83" s="94"/>
      <c r="H83" s="94"/>
      <c r="I83" s="94"/>
      <c r="J83" s="94"/>
      <c r="K83" s="95"/>
      <c r="L83" s="95"/>
      <c r="M83" s="95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6"/>
      <c r="AZ83" s="202">
        <f t="shared" si="3"/>
        <v>0</v>
      </c>
      <c r="BA83" s="202">
        <f t="shared" si="4"/>
        <v>0</v>
      </c>
      <c r="BB83" s="202">
        <f t="shared" si="5"/>
        <v>0</v>
      </c>
    </row>
    <row r="84" spans="1:54" ht="21.95" hidden="1" customHeight="1" x14ac:dyDescent="0.35">
      <c r="A84" s="92"/>
      <c r="B84" s="93"/>
      <c r="C84" s="165"/>
      <c r="D84" s="95"/>
      <c r="E84" s="95"/>
      <c r="F84" s="95"/>
      <c r="G84" s="94"/>
      <c r="H84" s="94"/>
      <c r="I84" s="94"/>
      <c r="J84" s="94"/>
      <c r="K84" s="95"/>
      <c r="L84" s="95"/>
      <c r="M84" s="95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6"/>
      <c r="AZ84" s="202">
        <f t="shared" si="3"/>
        <v>0</v>
      </c>
      <c r="BA84" s="202">
        <f t="shared" si="4"/>
        <v>0</v>
      </c>
      <c r="BB84" s="202">
        <f t="shared" si="5"/>
        <v>0</v>
      </c>
    </row>
    <row r="85" spans="1:54" ht="21.95" hidden="1" customHeight="1" x14ac:dyDescent="0.35">
      <c r="A85" s="92"/>
      <c r="B85" s="93"/>
      <c r="C85" s="165"/>
      <c r="D85" s="95"/>
      <c r="E85" s="95"/>
      <c r="F85" s="95"/>
      <c r="G85" s="94"/>
      <c r="H85" s="94"/>
      <c r="I85" s="94"/>
      <c r="J85" s="94"/>
      <c r="K85" s="95"/>
      <c r="L85" s="95"/>
      <c r="M85" s="95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6"/>
      <c r="AZ85" s="202">
        <f t="shared" si="3"/>
        <v>0</v>
      </c>
      <c r="BA85" s="202">
        <f t="shared" si="4"/>
        <v>0</v>
      </c>
      <c r="BB85" s="202">
        <f t="shared" si="5"/>
        <v>0</v>
      </c>
    </row>
    <row r="86" spans="1:54" ht="21.95" hidden="1" customHeight="1" x14ac:dyDescent="0.35">
      <c r="A86" s="92"/>
      <c r="B86" s="93"/>
      <c r="C86" s="165"/>
      <c r="D86" s="95"/>
      <c r="E86" s="95"/>
      <c r="F86" s="95"/>
      <c r="G86" s="94"/>
      <c r="H86" s="94"/>
      <c r="I86" s="94"/>
      <c r="J86" s="94"/>
      <c r="K86" s="95"/>
      <c r="L86" s="95"/>
      <c r="M86" s="95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6"/>
      <c r="AZ86" s="202">
        <f t="shared" si="3"/>
        <v>0</v>
      </c>
      <c r="BA86" s="202">
        <f t="shared" si="4"/>
        <v>0</v>
      </c>
      <c r="BB86" s="202">
        <f t="shared" si="5"/>
        <v>0</v>
      </c>
    </row>
    <row r="87" spans="1:54" ht="21.95" hidden="1" customHeight="1" x14ac:dyDescent="0.35">
      <c r="A87" s="92"/>
      <c r="B87" s="93"/>
      <c r="C87" s="165"/>
      <c r="D87" s="95"/>
      <c r="E87" s="95"/>
      <c r="F87" s="95"/>
      <c r="G87" s="94"/>
      <c r="H87" s="94"/>
      <c r="I87" s="94"/>
      <c r="J87" s="94"/>
      <c r="K87" s="95"/>
      <c r="L87" s="95"/>
      <c r="M87" s="95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6"/>
      <c r="AZ87" s="202">
        <f t="shared" si="3"/>
        <v>0</v>
      </c>
      <c r="BA87" s="202">
        <f t="shared" si="4"/>
        <v>0</v>
      </c>
      <c r="BB87" s="202">
        <f t="shared" si="5"/>
        <v>0</v>
      </c>
    </row>
    <row r="88" spans="1:54" ht="21.95" hidden="1" customHeight="1" x14ac:dyDescent="0.35">
      <c r="A88" s="92"/>
      <c r="B88" s="93"/>
      <c r="C88" s="165"/>
      <c r="D88" s="95"/>
      <c r="E88" s="95"/>
      <c r="F88" s="95"/>
      <c r="G88" s="94"/>
      <c r="H88" s="94"/>
      <c r="I88" s="94"/>
      <c r="J88" s="94"/>
      <c r="K88" s="95"/>
      <c r="L88" s="95"/>
      <c r="M88" s="95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  <c r="AZ88" s="202">
        <f t="shared" si="3"/>
        <v>0</v>
      </c>
      <c r="BA88" s="202">
        <f t="shared" si="4"/>
        <v>0</v>
      </c>
      <c r="BB88" s="202">
        <f t="shared" si="5"/>
        <v>0</v>
      </c>
    </row>
    <row r="89" spans="1:54" ht="21.95" hidden="1" customHeight="1" x14ac:dyDescent="0.35">
      <c r="A89" s="92"/>
      <c r="B89" s="93"/>
      <c r="C89" s="165"/>
      <c r="D89" s="95"/>
      <c r="E89" s="95"/>
      <c r="F89" s="95"/>
      <c r="G89" s="94"/>
      <c r="H89" s="94"/>
      <c r="I89" s="94"/>
      <c r="J89" s="94"/>
      <c r="K89" s="95"/>
      <c r="L89" s="95"/>
      <c r="M89" s="95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6"/>
      <c r="AZ89" s="202">
        <f t="shared" si="3"/>
        <v>0</v>
      </c>
      <c r="BA89" s="202">
        <f t="shared" si="4"/>
        <v>0</v>
      </c>
      <c r="BB89" s="202">
        <f t="shared" si="5"/>
        <v>0</v>
      </c>
    </row>
    <row r="90" spans="1:54" ht="21.95" hidden="1" customHeight="1" x14ac:dyDescent="0.35">
      <c r="A90" s="92"/>
      <c r="B90" s="93"/>
      <c r="C90" s="165"/>
      <c r="D90" s="95"/>
      <c r="E90" s="95"/>
      <c r="F90" s="95"/>
      <c r="G90" s="94"/>
      <c r="H90" s="94"/>
      <c r="I90" s="94"/>
      <c r="J90" s="94"/>
      <c r="K90" s="95"/>
      <c r="L90" s="95"/>
      <c r="M90" s="95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6"/>
      <c r="AZ90" s="202">
        <f t="shared" si="3"/>
        <v>0</v>
      </c>
      <c r="BA90" s="202">
        <f t="shared" si="4"/>
        <v>0</v>
      </c>
      <c r="BB90" s="202">
        <f t="shared" si="5"/>
        <v>0</v>
      </c>
    </row>
    <row r="91" spans="1:54" ht="21.95" hidden="1" customHeight="1" x14ac:dyDescent="0.35">
      <c r="A91" s="92"/>
      <c r="B91" s="93"/>
      <c r="C91" s="165"/>
      <c r="D91" s="95"/>
      <c r="E91" s="95"/>
      <c r="F91" s="95"/>
      <c r="G91" s="94"/>
      <c r="H91" s="94"/>
      <c r="I91" s="94"/>
      <c r="J91" s="94"/>
      <c r="K91" s="95"/>
      <c r="L91" s="95"/>
      <c r="M91" s="95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6"/>
      <c r="AZ91" s="202">
        <f t="shared" si="3"/>
        <v>0</v>
      </c>
      <c r="BA91" s="202">
        <f t="shared" si="4"/>
        <v>0</v>
      </c>
      <c r="BB91" s="202">
        <f t="shared" si="5"/>
        <v>0</v>
      </c>
    </row>
    <row r="92" spans="1:54" ht="21.95" hidden="1" customHeight="1" x14ac:dyDescent="0.35">
      <c r="A92" s="92"/>
      <c r="B92" s="93"/>
      <c r="C92" s="165"/>
      <c r="D92" s="95"/>
      <c r="E92" s="95"/>
      <c r="F92" s="95"/>
      <c r="G92" s="94"/>
      <c r="H92" s="94"/>
      <c r="I92" s="94"/>
      <c r="J92" s="94"/>
      <c r="K92" s="95"/>
      <c r="L92" s="95"/>
      <c r="M92" s="95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6"/>
      <c r="AZ92" s="202">
        <f t="shared" si="3"/>
        <v>0</v>
      </c>
      <c r="BA92" s="202">
        <f t="shared" si="4"/>
        <v>0</v>
      </c>
      <c r="BB92" s="202">
        <f t="shared" si="5"/>
        <v>0</v>
      </c>
    </row>
    <row r="93" spans="1:54" ht="21.95" hidden="1" customHeight="1" x14ac:dyDescent="0.35">
      <c r="A93" s="92"/>
      <c r="B93" s="93"/>
      <c r="C93" s="165"/>
      <c r="D93" s="95"/>
      <c r="E93" s="95"/>
      <c r="F93" s="95"/>
      <c r="G93" s="94"/>
      <c r="H93" s="94"/>
      <c r="I93" s="94"/>
      <c r="J93" s="94"/>
      <c r="K93" s="95"/>
      <c r="L93" s="95"/>
      <c r="M93" s="95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6"/>
      <c r="AZ93" s="202">
        <f t="shared" si="3"/>
        <v>0</v>
      </c>
      <c r="BA93" s="202">
        <f t="shared" si="4"/>
        <v>0</v>
      </c>
      <c r="BB93" s="202">
        <f t="shared" si="5"/>
        <v>0</v>
      </c>
    </row>
    <row r="94" spans="1:54" ht="21.95" hidden="1" customHeight="1" x14ac:dyDescent="0.35">
      <c r="A94" s="92"/>
      <c r="B94" s="93"/>
      <c r="C94" s="165"/>
      <c r="D94" s="95"/>
      <c r="E94" s="95"/>
      <c r="F94" s="95"/>
      <c r="G94" s="94"/>
      <c r="H94" s="94"/>
      <c r="I94" s="94"/>
      <c r="J94" s="94"/>
      <c r="K94" s="95"/>
      <c r="L94" s="95"/>
      <c r="M94" s="95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6"/>
      <c r="AZ94" s="202">
        <f t="shared" si="3"/>
        <v>0</v>
      </c>
      <c r="BA94" s="202">
        <f t="shared" si="4"/>
        <v>0</v>
      </c>
      <c r="BB94" s="202">
        <f t="shared" si="5"/>
        <v>0</v>
      </c>
    </row>
    <row r="95" spans="1:54" ht="21.95" hidden="1" customHeight="1" x14ac:dyDescent="0.35">
      <c r="A95" s="92"/>
      <c r="B95" s="93"/>
      <c r="C95" s="165"/>
      <c r="D95" s="95"/>
      <c r="E95" s="95"/>
      <c r="F95" s="95"/>
      <c r="G95" s="94"/>
      <c r="H95" s="94"/>
      <c r="I95" s="94"/>
      <c r="J95" s="94"/>
      <c r="K95" s="95"/>
      <c r="L95" s="95"/>
      <c r="M95" s="95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6"/>
      <c r="AZ95" s="202">
        <f t="shared" si="3"/>
        <v>0</v>
      </c>
      <c r="BA95" s="202">
        <f t="shared" si="4"/>
        <v>0</v>
      </c>
      <c r="BB95" s="202">
        <f t="shared" si="5"/>
        <v>0</v>
      </c>
    </row>
    <row r="96" spans="1:54" ht="21.95" hidden="1" customHeight="1" x14ac:dyDescent="0.35">
      <c r="A96" s="92"/>
      <c r="B96" s="93"/>
      <c r="C96" s="165"/>
      <c r="D96" s="95"/>
      <c r="E96" s="95"/>
      <c r="F96" s="95"/>
      <c r="G96" s="94"/>
      <c r="H96" s="94"/>
      <c r="I96" s="94"/>
      <c r="J96" s="94"/>
      <c r="K96" s="95"/>
      <c r="L96" s="95"/>
      <c r="M96" s="95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6"/>
      <c r="AZ96" s="202">
        <f t="shared" si="3"/>
        <v>0</v>
      </c>
      <c r="BA96" s="202">
        <f t="shared" si="4"/>
        <v>0</v>
      </c>
      <c r="BB96" s="202">
        <f t="shared" si="5"/>
        <v>0</v>
      </c>
    </row>
    <row r="97" spans="1:54" ht="21.95" hidden="1" customHeight="1" x14ac:dyDescent="0.35">
      <c r="A97" s="92"/>
      <c r="B97" s="93"/>
      <c r="C97" s="165"/>
      <c r="D97" s="95"/>
      <c r="E97" s="95"/>
      <c r="F97" s="95"/>
      <c r="G97" s="94"/>
      <c r="H97" s="94"/>
      <c r="I97" s="94"/>
      <c r="J97" s="94"/>
      <c r="K97" s="95"/>
      <c r="L97" s="95"/>
      <c r="M97" s="95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6"/>
      <c r="AZ97" s="202">
        <f t="shared" si="3"/>
        <v>0</v>
      </c>
      <c r="BA97" s="202">
        <f t="shared" si="4"/>
        <v>0</v>
      </c>
      <c r="BB97" s="202">
        <f t="shared" si="5"/>
        <v>0</v>
      </c>
    </row>
    <row r="98" spans="1:54" ht="21.95" hidden="1" customHeight="1" x14ac:dyDescent="0.35">
      <c r="A98" s="92"/>
      <c r="B98" s="93"/>
      <c r="C98" s="165"/>
      <c r="D98" s="95"/>
      <c r="E98" s="95"/>
      <c r="F98" s="95"/>
      <c r="G98" s="94"/>
      <c r="H98" s="94"/>
      <c r="I98" s="94"/>
      <c r="J98" s="94"/>
      <c r="K98" s="95"/>
      <c r="L98" s="95"/>
      <c r="M98" s="95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6"/>
      <c r="AZ98" s="202">
        <f t="shared" si="3"/>
        <v>0</v>
      </c>
      <c r="BA98" s="202">
        <f t="shared" si="4"/>
        <v>0</v>
      </c>
      <c r="BB98" s="202">
        <f t="shared" si="5"/>
        <v>0</v>
      </c>
    </row>
    <row r="99" spans="1:54" ht="21.95" hidden="1" customHeight="1" x14ac:dyDescent="0.35">
      <c r="A99" s="92"/>
      <c r="B99" s="93"/>
      <c r="C99" s="165"/>
      <c r="D99" s="95"/>
      <c r="E99" s="95"/>
      <c r="F99" s="95"/>
      <c r="G99" s="94"/>
      <c r="H99" s="94"/>
      <c r="I99" s="94"/>
      <c r="J99" s="94"/>
      <c r="K99" s="95"/>
      <c r="L99" s="95"/>
      <c r="M99" s="95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6"/>
      <c r="AZ99" s="202">
        <f t="shared" si="3"/>
        <v>0</v>
      </c>
      <c r="BA99" s="202">
        <f t="shared" si="4"/>
        <v>0</v>
      </c>
      <c r="BB99" s="202">
        <f t="shared" si="5"/>
        <v>0</v>
      </c>
    </row>
    <row r="100" spans="1:54" ht="21.95" hidden="1" customHeight="1" x14ac:dyDescent="0.35">
      <c r="A100" s="92"/>
      <c r="B100" s="93"/>
      <c r="C100" s="165"/>
      <c r="D100" s="95"/>
      <c r="E100" s="95"/>
      <c r="F100" s="95"/>
      <c r="G100" s="94"/>
      <c r="H100" s="94"/>
      <c r="I100" s="94"/>
      <c r="J100" s="94"/>
      <c r="K100" s="95"/>
      <c r="L100" s="95"/>
      <c r="M100" s="95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6"/>
      <c r="AZ100" s="202">
        <f t="shared" si="3"/>
        <v>0</v>
      </c>
      <c r="BA100" s="202">
        <f t="shared" si="4"/>
        <v>0</v>
      </c>
      <c r="BB100" s="202">
        <f t="shared" si="5"/>
        <v>0</v>
      </c>
    </row>
    <row r="101" spans="1:54" ht="21.95" hidden="1" customHeight="1" x14ac:dyDescent="0.35">
      <c r="A101" s="92"/>
      <c r="B101" s="93"/>
      <c r="C101" s="165"/>
      <c r="D101" s="95"/>
      <c r="E101" s="95"/>
      <c r="F101" s="95"/>
      <c r="G101" s="94"/>
      <c r="H101" s="94"/>
      <c r="I101" s="94"/>
      <c r="J101" s="94"/>
      <c r="K101" s="95"/>
      <c r="L101" s="95"/>
      <c r="M101" s="95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6"/>
      <c r="AZ101" s="202">
        <f t="shared" si="3"/>
        <v>0</v>
      </c>
      <c r="BA101" s="202">
        <f t="shared" si="4"/>
        <v>0</v>
      </c>
      <c r="BB101" s="202">
        <f t="shared" si="5"/>
        <v>0</v>
      </c>
    </row>
    <row r="102" spans="1:54" ht="21.95" hidden="1" customHeight="1" x14ac:dyDescent="0.35">
      <c r="A102" s="92"/>
      <c r="B102" s="93"/>
      <c r="C102" s="165"/>
      <c r="D102" s="95"/>
      <c r="E102" s="95"/>
      <c r="F102" s="95"/>
      <c r="G102" s="94"/>
      <c r="H102" s="94"/>
      <c r="I102" s="94"/>
      <c r="J102" s="94"/>
      <c r="K102" s="95"/>
      <c r="L102" s="95"/>
      <c r="M102" s="95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6"/>
      <c r="AZ102" s="202">
        <f t="shared" si="3"/>
        <v>0</v>
      </c>
      <c r="BA102" s="202">
        <f t="shared" si="4"/>
        <v>0</v>
      </c>
      <c r="BB102" s="202">
        <f t="shared" si="5"/>
        <v>0</v>
      </c>
    </row>
    <row r="103" spans="1:54" ht="21.95" hidden="1" customHeight="1" x14ac:dyDescent="0.35">
      <c r="A103" s="92"/>
      <c r="B103" s="93"/>
      <c r="C103" s="165"/>
      <c r="D103" s="95"/>
      <c r="E103" s="95"/>
      <c r="F103" s="95"/>
      <c r="G103" s="94"/>
      <c r="H103" s="94"/>
      <c r="I103" s="94"/>
      <c r="J103" s="94"/>
      <c r="K103" s="95"/>
      <c r="L103" s="95"/>
      <c r="M103" s="95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6"/>
      <c r="AZ103" s="202">
        <f t="shared" si="3"/>
        <v>0</v>
      </c>
      <c r="BA103" s="202">
        <f t="shared" si="4"/>
        <v>0</v>
      </c>
      <c r="BB103" s="202">
        <f t="shared" si="5"/>
        <v>0</v>
      </c>
    </row>
    <row r="104" spans="1:54" ht="21.95" hidden="1" customHeight="1" x14ac:dyDescent="0.35">
      <c r="A104" s="92"/>
      <c r="B104" s="93"/>
      <c r="C104" s="165"/>
      <c r="D104" s="95"/>
      <c r="E104" s="95"/>
      <c r="F104" s="95"/>
      <c r="G104" s="94"/>
      <c r="H104" s="94"/>
      <c r="I104" s="94"/>
      <c r="J104" s="94"/>
      <c r="K104" s="95"/>
      <c r="L104" s="95"/>
      <c r="M104" s="95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6"/>
      <c r="AZ104" s="202">
        <f t="shared" si="3"/>
        <v>0</v>
      </c>
      <c r="BA104" s="202">
        <f t="shared" si="4"/>
        <v>0</v>
      </c>
      <c r="BB104" s="202">
        <f t="shared" si="5"/>
        <v>0</v>
      </c>
    </row>
    <row r="105" spans="1:54" ht="21.95" hidden="1" customHeight="1" x14ac:dyDescent="0.35">
      <c r="A105" s="92"/>
      <c r="B105" s="93"/>
      <c r="C105" s="165"/>
      <c r="D105" s="95"/>
      <c r="E105" s="95"/>
      <c r="F105" s="95"/>
      <c r="G105" s="94"/>
      <c r="H105" s="94"/>
      <c r="I105" s="94"/>
      <c r="J105" s="94"/>
      <c r="K105" s="95"/>
      <c r="L105" s="95"/>
      <c r="M105" s="95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6"/>
      <c r="AZ105" s="202">
        <f t="shared" si="3"/>
        <v>0</v>
      </c>
      <c r="BA105" s="202">
        <f t="shared" si="4"/>
        <v>0</v>
      </c>
      <c r="BB105" s="202">
        <f t="shared" si="5"/>
        <v>0</v>
      </c>
    </row>
    <row r="106" spans="1:54" ht="21.95" hidden="1" customHeight="1" x14ac:dyDescent="0.35">
      <c r="A106" s="92"/>
      <c r="B106" s="93"/>
      <c r="C106" s="165"/>
      <c r="D106" s="95"/>
      <c r="E106" s="95"/>
      <c r="F106" s="95"/>
      <c r="G106" s="94"/>
      <c r="H106" s="94"/>
      <c r="I106" s="94"/>
      <c r="J106" s="94"/>
      <c r="K106" s="95"/>
      <c r="L106" s="95"/>
      <c r="M106" s="95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6"/>
      <c r="AZ106" s="202">
        <f t="shared" si="3"/>
        <v>0</v>
      </c>
      <c r="BA106" s="202">
        <f t="shared" si="4"/>
        <v>0</v>
      </c>
      <c r="BB106" s="202">
        <f t="shared" si="5"/>
        <v>0</v>
      </c>
    </row>
    <row r="107" spans="1:54" ht="21.95" hidden="1" customHeight="1" x14ac:dyDescent="0.35">
      <c r="A107" s="92"/>
      <c r="B107" s="93"/>
      <c r="C107" s="165"/>
      <c r="D107" s="95"/>
      <c r="E107" s="95"/>
      <c r="F107" s="95"/>
      <c r="G107" s="94"/>
      <c r="H107" s="94"/>
      <c r="I107" s="94"/>
      <c r="J107" s="94"/>
      <c r="K107" s="95"/>
      <c r="L107" s="95"/>
      <c r="M107" s="95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6"/>
      <c r="AZ107" s="202">
        <f t="shared" si="3"/>
        <v>0</v>
      </c>
      <c r="BA107" s="202">
        <f t="shared" si="4"/>
        <v>0</v>
      </c>
      <c r="BB107" s="202">
        <f t="shared" si="5"/>
        <v>0</v>
      </c>
    </row>
    <row r="108" spans="1:54" ht="21.95" hidden="1" customHeight="1" x14ac:dyDescent="0.35">
      <c r="A108" s="92"/>
      <c r="B108" s="93"/>
      <c r="C108" s="165"/>
      <c r="D108" s="95"/>
      <c r="E108" s="95"/>
      <c r="F108" s="95"/>
      <c r="G108" s="94"/>
      <c r="H108" s="94"/>
      <c r="I108" s="94"/>
      <c r="J108" s="94"/>
      <c r="K108" s="95"/>
      <c r="L108" s="95"/>
      <c r="M108" s="95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6"/>
      <c r="AZ108" s="202">
        <f t="shared" si="3"/>
        <v>0</v>
      </c>
      <c r="BA108" s="202">
        <f t="shared" si="4"/>
        <v>0</v>
      </c>
      <c r="BB108" s="202">
        <f t="shared" si="5"/>
        <v>0</v>
      </c>
    </row>
    <row r="109" spans="1:54" ht="21.95" hidden="1" customHeight="1" x14ac:dyDescent="0.35">
      <c r="A109" s="92"/>
      <c r="B109" s="93"/>
      <c r="C109" s="165"/>
      <c r="D109" s="95"/>
      <c r="E109" s="95"/>
      <c r="F109" s="95"/>
      <c r="G109" s="94"/>
      <c r="H109" s="94"/>
      <c r="I109" s="94"/>
      <c r="J109" s="94"/>
      <c r="K109" s="95"/>
      <c r="L109" s="95"/>
      <c r="M109" s="95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6"/>
      <c r="AZ109" s="202">
        <f t="shared" si="3"/>
        <v>0</v>
      </c>
      <c r="BA109" s="202">
        <f t="shared" si="4"/>
        <v>0</v>
      </c>
      <c r="BB109" s="202">
        <f t="shared" si="5"/>
        <v>0</v>
      </c>
    </row>
    <row r="110" spans="1:54" ht="21.95" hidden="1" customHeight="1" x14ac:dyDescent="0.35">
      <c r="A110" s="92"/>
      <c r="B110" s="93"/>
      <c r="C110" s="165"/>
      <c r="D110" s="95"/>
      <c r="E110" s="95"/>
      <c r="F110" s="95"/>
      <c r="G110" s="94"/>
      <c r="H110" s="94"/>
      <c r="I110" s="94"/>
      <c r="J110" s="94"/>
      <c r="K110" s="95"/>
      <c r="L110" s="95"/>
      <c r="M110" s="95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6"/>
      <c r="AZ110" s="202">
        <f t="shared" si="3"/>
        <v>0</v>
      </c>
      <c r="BA110" s="202">
        <f t="shared" si="4"/>
        <v>0</v>
      </c>
      <c r="BB110" s="202">
        <f t="shared" si="5"/>
        <v>0</v>
      </c>
    </row>
    <row r="111" spans="1:54" ht="21.95" hidden="1" customHeight="1" x14ac:dyDescent="0.35">
      <c r="A111" s="92"/>
      <c r="B111" s="93"/>
      <c r="C111" s="165"/>
      <c r="D111" s="95"/>
      <c r="E111" s="95"/>
      <c r="F111" s="95"/>
      <c r="G111" s="94"/>
      <c r="H111" s="94"/>
      <c r="I111" s="94"/>
      <c r="J111" s="94"/>
      <c r="K111" s="95"/>
      <c r="L111" s="95"/>
      <c r="M111" s="95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6"/>
      <c r="AZ111" s="202">
        <f t="shared" si="3"/>
        <v>0</v>
      </c>
      <c r="BA111" s="202">
        <f t="shared" si="4"/>
        <v>0</v>
      </c>
      <c r="BB111" s="202">
        <f t="shared" si="5"/>
        <v>0</v>
      </c>
    </row>
    <row r="112" spans="1:54" ht="21.95" hidden="1" customHeight="1" x14ac:dyDescent="0.35">
      <c r="A112" s="92"/>
      <c r="B112" s="93"/>
      <c r="C112" s="165"/>
      <c r="D112" s="95"/>
      <c r="E112" s="95"/>
      <c r="F112" s="95"/>
      <c r="G112" s="94"/>
      <c r="H112" s="94"/>
      <c r="I112" s="94"/>
      <c r="J112" s="94"/>
      <c r="K112" s="95"/>
      <c r="L112" s="95"/>
      <c r="M112" s="95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6"/>
      <c r="AZ112" s="202">
        <f t="shared" si="3"/>
        <v>0</v>
      </c>
      <c r="BA112" s="202">
        <f t="shared" si="4"/>
        <v>0</v>
      </c>
      <c r="BB112" s="202">
        <f t="shared" si="5"/>
        <v>0</v>
      </c>
    </row>
    <row r="113" spans="1:54" ht="21.95" hidden="1" customHeight="1" x14ac:dyDescent="0.35">
      <c r="A113" s="92"/>
      <c r="B113" s="93"/>
      <c r="C113" s="165"/>
      <c r="D113" s="95"/>
      <c r="E113" s="95"/>
      <c r="F113" s="95"/>
      <c r="G113" s="94"/>
      <c r="H113" s="94"/>
      <c r="I113" s="94"/>
      <c r="J113" s="94"/>
      <c r="K113" s="95"/>
      <c r="L113" s="95"/>
      <c r="M113" s="95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6"/>
      <c r="AZ113" s="202">
        <f t="shared" si="3"/>
        <v>0</v>
      </c>
      <c r="BA113" s="202">
        <f t="shared" si="4"/>
        <v>0</v>
      </c>
      <c r="BB113" s="202">
        <f t="shared" si="5"/>
        <v>0</v>
      </c>
    </row>
    <row r="114" spans="1:54" ht="21.95" hidden="1" customHeight="1" x14ac:dyDescent="0.35">
      <c r="A114" s="92"/>
      <c r="B114" s="93"/>
      <c r="C114" s="165"/>
      <c r="D114" s="95"/>
      <c r="E114" s="95"/>
      <c r="F114" s="95"/>
      <c r="G114" s="94"/>
      <c r="H114" s="94"/>
      <c r="I114" s="94"/>
      <c r="J114" s="94"/>
      <c r="K114" s="95"/>
      <c r="L114" s="95"/>
      <c r="M114" s="95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6"/>
      <c r="AZ114" s="202">
        <f t="shared" si="3"/>
        <v>0</v>
      </c>
      <c r="BA114" s="202">
        <f t="shared" si="4"/>
        <v>0</v>
      </c>
      <c r="BB114" s="202">
        <f t="shared" si="5"/>
        <v>0</v>
      </c>
    </row>
    <row r="115" spans="1:54" ht="21.95" hidden="1" customHeight="1" x14ac:dyDescent="0.35">
      <c r="A115" s="92"/>
      <c r="B115" s="93"/>
      <c r="C115" s="165"/>
      <c r="D115" s="95"/>
      <c r="E115" s="95"/>
      <c r="F115" s="95"/>
      <c r="G115" s="94"/>
      <c r="H115" s="94"/>
      <c r="I115" s="94"/>
      <c r="J115" s="94"/>
      <c r="K115" s="95"/>
      <c r="L115" s="95"/>
      <c r="M115" s="95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6"/>
      <c r="AZ115" s="202">
        <f t="shared" si="3"/>
        <v>0</v>
      </c>
      <c r="BA115" s="202">
        <f t="shared" si="4"/>
        <v>0</v>
      </c>
      <c r="BB115" s="202">
        <f t="shared" si="5"/>
        <v>0</v>
      </c>
    </row>
    <row r="116" spans="1:54" ht="21.95" hidden="1" customHeight="1" x14ac:dyDescent="0.35">
      <c r="A116" s="92"/>
      <c r="B116" s="93"/>
      <c r="C116" s="165"/>
      <c r="D116" s="95"/>
      <c r="E116" s="95"/>
      <c r="F116" s="95"/>
      <c r="G116" s="94"/>
      <c r="H116" s="94"/>
      <c r="I116" s="94"/>
      <c r="J116" s="94"/>
      <c r="K116" s="95"/>
      <c r="L116" s="95"/>
      <c r="M116" s="95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6"/>
      <c r="AZ116" s="202">
        <f t="shared" si="3"/>
        <v>0</v>
      </c>
      <c r="BA116" s="202">
        <f t="shared" si="4"/>
        <v>0</v>
      </c>
      <c r="BB116" s="202">
        <f t="shared" si="5"/>
        <v>0</v>
      </c>
    </row>
    <row r="117" spans="1:54" ht="21.95" hidden="1" customHeight="1" x14ac:dyDescent="0.35">
      <c r="A117" s="92"/>
      <c r="B117" s="93"/>
      <c r="C117" s="165"/>
      <c r="D117" s="95"/>
      <c r="E117" s="95"/>
      <c r="F117" s="95"/>
      <c r="G117" s="94"/>
      <c r="H117" s="94"/>
      <c r="I117" s="94"/>
      <c r="J117" s="94"/>
      <c r="K117" s="95"/>
      <c r="L117" s="95"/>
      <c r="M117" s="95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6"/>
      <c r="AZ117" s="202">
        <f t="shared" si="3"/>
        <v>0</v>
      </c>
      <c r="BA117" s="202">
        <f t="shared" si="4"/>
        <v>0</v>
      </c>
      <c r="BB117" s="202">
        <f t="shared" si="5"/>
        <v>0</v>
      </c>
    </row>
    <row r="118" spans="1:54" ht="21.95" hidden="1" customHeight="1" x14ac:dyDescent="0.35">
      <c r="A118" s="92"/>
      <c r="B118" s="93"/>
      <c r="C118" s="165"/>
      <c r="D118" s="95"/>
      <c r="E118" s="95"/>
      <c r="F118" s="95"/>
      <c r="G118" s="94"/>
      <c r="H118" s="94"/>
      <c r="I118" s="94"/>
      <c r="J118" s="94"/>
      <c r="K118" s="95"/>
      <c r="L118" s="95"/>
      <c r="M118" s="95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6"/>
      <c r="AZ118" s="202">
        <f t="shared" si="3"/>
        <v>0</v>
      </c>
      <c r="BA118" s="202">
        <f t="shared" si="4"/>
        <v>0</v>
      </c>
      <c r="BB118" s="202">
        <f t="shared" si="5"/>
        <v>0</v>
      </c>
    </row>
    <row r="119" spans="1:54" ht="21.95" hidden="1" customHeight="1" x14ac:dyDescent="0.35">
      <c r="A119" s="92"/>
      <c r="B119" s="93"/>
      <c r="C119" s="165"/>
      <c r="D119" s="95"/>
      <c r="E119" s="95"/>
      <c r="F119" s="95"/>
      <c r="G119" s="94"/>
      <c r="H119" s="94"/>
      <c r="I119" s="94"/>
      <c r="J119" s="94"/>
      <c r="K119" s="95"/>
      <c r="L119" s="95"/>
      <c r="M119" s="95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6"/>
      <c r="AZ119" s="202">
        <f t="shared" si="3"/>
        <v>0</v>
      </c>
      <c r="BA119" s="202">
        <f t="shared" si="4"/>
        <v>0</v>
      </c>
      <c r="BB119" s="202">
        <f t="shared" si="5"/>
        <v>0</v>
      </c>
    </row>
    <row r="120" spans="1:54" ht="21.95" hidden="1" customHeight="1" x14ac:dyDescent="0.35">
      <c r="A120" s="92"/>
      <c r="B120" s="93"/>
      <c r="C120" s="165"/>
      <c r="D120" s="95"/>
      <c r="E120" s="95"/>
      <c r="F120" s="95"/>
      <c r="G120" s="94"/>
      <c r="H120" s="94"/>
      <c r="I120" s="94"/>
      <c r="J120" s="94"/>
      <c r="K120" s="95"/>
      <c r="L120" s="95"/>
      <c r="M120" s="95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6"/>
      <c r="AZ120" s="202">
        <f t="shared" si="3"/>
        <v>0</v>
      </c>
      <c r="BA120" s="202">
        <f t="shared" si="4"/>
        <v>0</v>
      </c>
      <c r="BB120" s="202">
        <f t="shared" si="5"/>
        <v>0</v>
      </c>
    </row>
    <row r="121" spans="1:54" ht="21.95" hidden="1" customHeight="1" x14ac:dyDescent="0.35">
      <c r="A121" s="92"/>
      <c r="B121" s="93"/>
      <c r="C121" s="165"/>
      <c r="D121" s="95"/>
      <c r="E121" s="95"/>
      <c r="F121" s="95"/>
      <c r="G121" s="94"/>
      <c r="H121" s="94"/>
      <c r="I121" s="94"/>
      <c r="J121" s="94"/>
      <c r="K121" s="95"/>
      <c r="L121" s="95"/>
      <c r="M121" s="95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6"/>
      <c r="AZ121" s="202">
        <f t="shared" si="3"/>
        <v>0</v>
      </c>
      <c r="BA121" s="202">
        <f t="shared" si="4"/>
        <v>0</v>
      </c>
      <c r="BB121" s="202">
        <f t="shared" si="5"/>
        <v>0</v>
      </c>
    </row>
    <row r="122" spans="1:54" ht="21.95" hidden="1" customHeight="1" x14ac:dyDescent="0.35">
      <c r="A122" s="92"/>
      <c r="B122" s="93"/>
      <c r="C122" s="165"/>
      <c r="D122" s="95"/>
      <c r="E122" s="95"/>
      <c r="F122" s="95"/>
      <c r="G122" s="94"/>
      <c r="H122" s="94"/>
      <c r="I122" s="94"/>
      <c r="J122" s="94"/>
      <c r="K122" s="95"/>
      <c r="L122" s="95"/>
      <c r="M122" s="95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6"/>
      <c r="AZ122" s="202">
        <f t="shared" si="3"/>
        <v>0</v>
      </c>
      <c r="BA122" s="202">
        <f t="shared" si="4"/>
        <v>0</v>
      </c>
      <c r="BB122" s="202">
        <f t="shared" si="5"/>
        <v>0</v>
      </c>
    </row>
    <row r="123" spans="1:54" ht="21.95" hidden="1" customHeight="1" x14ac:dyDescent="0.35">
      <c r="A123" s="92"/>
      <c r="B123" s="93"/>
      <c r="C123" s="165"/>
      <c r="D123" s="95"/>
      <c r="E123" s="95"/>
      <c r="F123" s="95"/>
      <c r="G123" s="94"/>
      <c r="H123" s="94"/>
      <c r="I123" s="94"/>
      <c r="J123" s="94"/>
      <c r="K123" s="95"/>
      <c r="L123" s="95"/>
      <c r="M123" s="95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6"/>
      <c r="AZ123" s="202">
        <f t="shared" si="3"/>
        <v>0</v>
      </c>
      <c r="BA123" s="202">
        <f t="shared" si="4"/>
        <v>0</v>
      </c>
      <c r="BB123" s="202">
        <f t="shared" si="5"/>
        <v>0</v>
      </c>
    </row>
    <row r="124" spans="1:54" ht="21.95" hidden="1" customHeight="1" x14ac:dyDescent="0.35">
      <c r="A124" s="92"/>
      <c r="B124" s="93"/>
      <c r="C124" s="165"/>
      <c r="D124" s="95"/>
      <c r="E124" s="95"/>
      <c r="F124" s="95"/>
      <c r="G124" s="94"/>
      <c r="H124" s="94"/>
      <c r="I124" s="94"/>
      <c r="J124" s="94"/>
      <c r="K124" s="95"/>
      <c r="L124" s="95"/>
      <c r="M124" s="95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6"/>
      <c r="AZ124" s="202">
        <f t="shared" si="3"/>
        <v>0</v>
      </c>
      <c r="BA124" s="202">
        <f t="shared" si="4"/>
        <v>0</v>
      </c>
      <c r="BB124" s="202">
        <f t="shared" si="5"/>
        <v>0</v>
      </c>
    </row>
    <row r="125" spans="1:54" ht="21.95" hidden="1" customHeight="1" x14ac:dyDescent="0.35">
      <c r="A125" s="92"/>
      <c r="B125" s="93"/>
      <c r="C125" s="165"/>
      <c r="D125" s="95"/>
      <c r="E125" s="95"/>
      <c r="F125" s="95"/>
      <c r="G125" s="94"/>
      <c r="H125" s="94"/>
      <c r="I125" s="94"/>
      <c r="J125" s="94"/>
      <c r="K125" s="95"/>
      <c r="L125" s="95"/>
      <c r="M125" s="95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6"/>
      <c r="AZ125" s="202">
        <f t="shared" si="3"/>
        <v>0</v>
      </c>
      <c r="BA125" s="202">
        <f t="shared" si="4"/>
        <v>0</v>
      </c>
      <c r="BB125" s="202">
        <f t="shared" si="5"/>
        <v>0</v>
      </c>
    </row>
    <row r="126" spans="1:54" ht="21.95" hidden="1" customHeight="1" x14ac:dyDescent="0.35">
      <c r="A126" s="92"/>
      <c r="B126" s="93"/>
      <c r="C126" s="165"/>
      <c r="D126" s="95"/>
      <c r="E126" s="95"/>
      <c r="F126" s="95"/>
      <c r="G126" s="94"/>
      <c r="H126" s="94"/>
      <c r="I126" s="94"/>
      <c r="J126" s="94"/>
      <c r="K126" s="95"/>
      <c r="L126" s="95"/>
      <c r="M126" s="95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6"/>
      <c r="AZ126" s="202">
        <f t="shared" si="3"/>
        <v>0</v>
      </c>
      <c r="BA126" s="202">
        <f t="shared" si="4"/>
        <v>0</v>
      </c>
      <c r="BB126" s="202">
        <f t="shared" si="5"/>
        <v>0</v>
      </c>
    </row>
    <row r="127" spans="1:54" ht="21.95" hidden="1" customHeight="1" x14ac:dyDescent="0.35">
      <c r="A127" s="92"/>
      <c r="B127" s="93"/>
      <c r="C127" s="165"/>
      <c r="D127" s="95"/>
      <c r="E127" s="95"/>
      <c r="F127" s="95"/>
      <c r="G127" s="94"/>
      <c r="H127" s="94"/>
      <c r="I127" s="94"/>
      <c r="J127" s="94"/>
      <c r="K127" s="95"/>
      <c r="L127" s="95"/>
      <c r="M127" s="95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6"/>
      <c r="AZ127" s="202">
        <f t="shared" si="3"/>
        <v>0</v>
      </c>
      <c r="BA127" s="202">
        <f t="shared" si="4"/>
        <v>0</v>
      </c>
      <c r="BB127" s="202">
        <f t="shared" si="5"/>
        <v>0</v>
      </c>
    </row>
    <row r="128" spans="1:54" ht="21.95" hidden="1" customHeight="1" x14ac:dyDescent="0.35">
      <c r="A128" s="92"/>
      <c r="B128" s="93"/>
      <c r="C128" s="165"/>
      <c r="D128" s="95"/>
      <c r="E128" s="95"/>
      <c r="F128" s="95"/>
      <c r="G128" s="94"/>
      <c r="H128" s="94"/>
      <c r="I128" s="94"/>
      <c r="J128" s="94"/>
      <c r="K128" s="95"/>
      <c r="L128" s="95"/>
      <c r="M128" s="95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6"/>
      <c r="AZ128" s="202">
        <f t="shared" si="3"/>
        <v>0</v>
      </c>
      <c r="BA128" s="202">
        <f t="shared" si="4"/>
        <v>0</v>
      </c>
      <c r="BB128" s="202">
        <f t="shared" si="5"/>
        <v>0</v>
      </c>
    </row>
    <row r="129" spans="1:54" ht="21.95" hidden="1" customHeight="1" x14ac:dyDescent="0.35">
      <c r="A129" s="92"/>
      <c r="B129" s="93"/>
      <c r="C129" s="165"/>
      <c r="D129" s="95"/>
      <c r="E129" s="95"/>
      <c r="F129" s="95"/>
      <c r="G129" s="94"/>
      <c r="H129" s="94"/>
      <c r="I129" s="94"/>
      <c r="J129" s="94"/>
      <c r="K129" s="95"/>
      <c r="L129" s="95"/>
      <c r="M129" s="95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6"/>
      <c r="AZ129" s="202">
        <f t="shared" si="3"/>
        <v>0</v>
      </c>
      <c r="BA129" s="202">
        <f t="shared" si="4"/>
        <v>0</v>
      </c>
      <c r="BB129" s="202">
        <f t="shared" si="5"/>
        <v>0</v>
      </c>
    </row>
    <row r="130" spans="1:54" ht="21.95" customHeight="1" x14ac:dyDescent="0.35">
      <c r="A130" s="92"/>
      <c r="B130" s="93"/>
      <c r="C130" s="165"/>
      <c r="D130" s="95"/>
      <c r="E130" s="95"/>
      <c r="F130" s="95"/>
      <c r="G130" s="94"/>
      <c r="H130" s="94"/>
      <c r="I130" s="94"/>
      <c r="J130" s="94"/>
      <c r="K130" s="95"/>
      <c r="L130" s="95"/>
      <c r="M130" s="95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6"/>
      <c r="AZ130" s="202">
        <f t="shared" si="3"/>
        <v>0</v>
      </c>
      <c r="BA130" s="202">
        <f t="shared" si="4"/>
        <v>0</v>
      </c>
      <c r="BB130" s="202">
        <f t="shared" si="5"/>
        <v>0</v>
      </c>
    </row>
    <row r="131" spans="1:54" ht="21.95" customHeight="1" x14ac:dyDescent="0.35">
      <c r="A131" s="92"/>
      <c r="B131" s="93"/>
      <c r="C131" s="165"/>
      <c r="D131" s="95"/>
      <c r="E131" s="95"/>
      <c r="F131" s="95"/>
      <c r="G131" s="94"/>
      <c r="H131" s="94"/>
      <c r="I131" s="94"/>
      <c r="J131" s="94"/>
      <c r="K131" s="95"/>
      <c r="L131" s="95"/>
      <c r="M131" s="95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6"/>
      <c r="AZ131" s="202">
        <f t="shared" si="3"/>
        <v>0</v>
      </c>
      <c r="BA131" s="202">
        <f t="shared" si="4"/>
        <v>0</v>
      </c>
      <c r="BB131" s="202">
        <f t="shared" si="5"/>
        <v>0</v>
      </c>
    </row>
    <row r="132" spans="1:54" ht="21.95" customHeight="1" x14ac:dyDescent="0.35">
      <c r="A132" s="92"/>
      <c r="B132" s="93"/>
      <c r="C132" s="165"/>
      <c r="D132" s="95"/>
      <c r="E132" s="95"/>
      <c r="F132" s="95"/>
      <c r="G132" s="94"/>
      <c r="H132" s="94"/>
      <c r="I132" s="94"/>
      <c r="J132" s="94"/>
      <c r="K132" s="95"/>
      <c r="L132" s="95"/>
      <c r="M132" s="95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6"/>
      <c r="AZ132" s="202">
        <f t="shared" si="3"/>
        <v>0</v>
      </c>
      <c r="BA132" s="202">
        <f t="shared" si="4"/>
        <v>0</v>
      </c>
      <c r="BB132" s="202">
        <f t="shared" si="5"/>
        <v>0</v>
      </c>
    </row>
    <row r="133" spans="1:54" ht="21.95" customHeight="1" x14ac:dyDescent="0.35">
      <c r="A133" s="92"/>
      <c r="B133" s="97"/>
      <c r="C133" s="165"/>
      <c r="D133" s="95"/>
      <c r="E133" s="95"/>
      <c r="F133" s="95"/>
      <c r="G133" s="94"/>
      <c r="H133" s="94"/>
      <c r="I133" s="94"/>
      <c r="J133" s="94"/>
      <c r="K133" s="95"/>
      <c r="L133" s="95"/>
      <c r="M133" s="95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6"/>
      <c r="AZ133" s="202">
        <f t="shared" si="3"/>
        <v>0</v>
      </c>
      <c r="BA133" s="202">
        <f t="shared" si="4"/>
        <v>0</v>
      </c>
      <c r="BB133" s="202">
        <f t="shared" si="5"/>
        <v>0</v>
      </c>
    </row>
    <row r="134" spans="1:54" s="99" customFormat="1" ht="31.9" customHeight="1" x14ac:dyDescent="0.35">
      <c r="A134" s="402" t="s">
        <v>235</v>
      </c>
      <c r="B134" s="403"/>
      <c r="C134" s="98">
        <f t="shared" ref="C134:AV134" si="6">SUM(C14:C133)</f>
        <v>0</v>
      </c>
      <c r="D134" s="98">
        <f t="shared" si="6"/>
        <v>0</v>
      </c>
      <c r="E134" s="98">
        <f t="shared" si="6"/>
        <v>0</v>
      </c>
      <c r="F134" s="98">
        <f t="shared" si="6"/>
        <v>0</v>
      </c>
      <c r="G134" s="98">
        <f t="shared" si="6"/>
        <v>0</v>
      </c>
      <c r="H134" s="98">
        <f t="shared" si="6"/>
        <v>0</v>
      </c>
      <c r="I134" s="98">
        <f t="shared" si="6"/>
        <v>0</v>
      </c>
      <c r="J134" s="98">
        <f t="shared" si="6"/>
        <v>0</v>
      </c>
      <c r="K134" s="98">
        <f t="shared" si="6"/>
        <v>0</v>
      </c>
      <c r="L134" s="98">
        <f t="shared" si="6"/>
        <v>0</v>
      </c>
      <c r="M134" s="98">
        <f t="shared" si="6"/>
        <v>0</v>
      </c>
      <c r="N134" s="98">
        <f t="shared" si="6"/>
        <v>0</v>
      </c>
      <c r="O134" s="98">
        <f t="shared" si="6"/>
        <v>0</v>
      </c>
      <c r="P134" s="98">
        <f t="shared" si="6"/>
        <v>0</v>
      </c>
      <c r="Q134" s="98">
        <f t="shared" si="6"/>
        <v>0</v>
      </c>
      <c r="R134" s="98">
        <f t="shared" si="6"/>
        <v>0</v>
      </c>
      <c r="S134" s="98">
        <f t="shared" si="6"/>
        <v>0</v>
      </c>
      <c r="T134" s="98">
        <f t="shared" si="6"/>
        <v>0</v>
      </c>
      <c r="U134" s="98">
        <f t="shared" si="6"/>
        <v>0</v>
      </c>
      <c r="V134" s="98">
        <f t="shared" si="6"/>
        <v>0</v>
      </c>
      <c r="W134" s="98">
        <f t="shared" si="6"/>
        <v>0</v>
      </c>
      <c r="X134" s="98">
        <f t="shared" si="6"/>
        <v>0</v>
      </c>
      <c r="Y134" s="98">
        <f t="shared" si="6"/>
        <v>0</v>
      </c>
      <c r="Z134" s="98">
        <f t="shared" si="6"/>
        <v>0</v>
      </c>
      <c r="AA134" s="98">
        <f t="shared" si="6"/>
        <v>0</v>
      </c>
      <c r="AB134" s="98">
        <f t="shared" si="6"/>
        <v>0</v>
      </c>
      <c r="AC134" s="98">
        <f t="shared" si="6"/>
        <v>0</v>
      </c>
      <c r="AD134" s="98">
        <f t="shared" si="6"/>
        <v>0</v>
      </c>
      <c r="AE134" s="98">
        <f t="shared" si="6"/>
        <v>0</v>
      </c>
      <c r="AF134" s="98">
        <f t="shared" si="6"/>
        <v>0</v>
      </c>
      <c r="AG134" s="98">
        <f t="shared" si="6"/>
        <v>0</v>
      </c>
      <c r="AH134" s="98">
        <f t="shared" si="6"/>
        <v>0</v>
      </c>
      <c r="AI134" s="98">
        <f t="shared" si="6"/>
        <v>0</v>
      </c>
      <c r="AJ134" s="98">
        <f t="shared" si="6"/>
        <v>0</v>
      </c>
      <c r="AK134" s="98">
        <f t="shared" si="6"/>
        <v>0</v>
      </c>
      <c r="AL134" s="98">
        <f t="shared" si="6"/>
        <v>0</v>
      </c>
      <c r="AM134" s="98">
        <f t="shared" si="6"/>
        <v>0</v>
      </c>
      <c r="AN134" s="98">
        <f t="shared" si="6"/>
        <v>0</v>
      </c>
      <c r="AO134" s="98">
        <f t="shared" si="6"/>
        <v>0</v>
      </c>
      <c r="AP134" s="98">
        <f t="shared" si="6"/>
        <v>0</v>
      </c>
      <c r="AQ134" s="98">
        <f t="shared" si="6"/>
        <v>0</v>
      </c>
      <c r="AR134" s="98">
        <f t="shared" si="6"/>
        <v>0</v>
      </c>
      <c r="AS134" s="98">
        <f t="shared" si="6"/>
        <v>0</v>
      </c>
      <c r="AT134" s="98">
        <f t="shared" si="6"/>
        <v>0</v>
      </c>
      <c r="AU134" s="98">
        <f t="shared" si="6"/>
        <v>0</v>
      </c>
      <c r="AV134" s="98">
        <f t="shared" si="6"/>
        <v>9</v>
      </c>
      <c r="AZ134" s="202">
        <f t="shared" si="3"/>
        <v>0</v>
      </c>
      <c r="BA134" s="202">
        <f t="shared" si="4"/>
        <v>0</v>
      </c>
      <c r="BB134" s="202">
        <f t="shared" si="5"/>
        <v>0</v>
      </c>
    </row>
    <row r="135" spans="1:54" x14ac:dyDescent="0.35">
      <c r="B135" s="135"/>
      <c r="C135" s="101"/>
      <c r="D135" s="102"/>
      <c r="AX135" s="252"/>
      <c r="AY135" s="252"/>
      <c r="AZ135" s="204">
        <f>AZ134-ปริมาณงาน!AR130</f>
        <v>0</v>
      </c>
      <c r="BA135" s="253">
        <f>BA134-ปริมาณงาน!AT130+ปริมาณงาน!BL130</f>
        <v>0</v>
      </c>
      <c r="BB135" s="254">
        <f>BB134-ปริมาณงาน!AU130+ปริมาณงาน!BL130</f>
        <v>0</v>
      </c>
    </row>
    <row r="136" spans="1:54" ht="26.25" x14ac:dyDescent="0.4">
      <c r="A136" s="84"/>
      <c r="B136" s="239" t="s">
        <v>191</v>
      </c>
      <c r="D136" s="103"/>
      <c r="AZ136" s="203" t="str">
        <f>IF(AZ135=0,"ถูกต้อง","ไม่ถูกต้อง")</f>
        <v>ถูกต้อง</v>
      </c>
      <c r="BA136" s="203" t="str">
        <f>IF(BA135=0,"ถูกต้อง","ไม่ถูกต้อง")</f>
        <v>ถูกต้อง</v>
      </c>
      <c r="BB136" s="203" t="str">
        <f>IF(BB135=0,"ถูกต้อง","ไม่ถูกต้อง")</f>
        <v>ถูกต้อง</v>
      </c>
    </row>
    <row r="137" spans="1:54" ht="26.25" x14ac:dyDescent="0.4">
      <c r="A137" s="84"/>
      <c r="B137" s="196" t="s">
        <v>306</v>
      </c>
      <c r="D137" s="103"/>
    </row>
    <row r="138" spans="1:54" ht="26.25" x14ac:dyDescent="0.4">
      <c r="B138" s="197" t="s">
        <v>321</v>
      </c>
    </row>
    <row r="139" spans="1:54" ht="26.25" x14ac:dyDescent="0.4">
      <c r="B139" s="195" t="s">
        <v>308</v>
      </c>
    </row>
  </sheetData>
  <mergeCells count="55">
    <mergeCell ref="AZ13:BB13"/>
    <mergeCell ref="AJ9:AJ13"/>
    <mergeCell ref="AK9:AK13"/>
    <mergeCell ref="AL9:AL13"/>
    <mergeCell ref="AM9:AM13"/>
    <mergeCell ref="AV9:AV13"/>
    <mergeCell ref="AS9:AS13"/>
    <mergeCell ref="AT9:AT13"/>
    <mergeCell ref="AU9:AU13"/>
    <mergeCell ref="AN9:AN13"/>
    <mergeCell ref="AO9:AO13"/>
    <mergeCell ref="AP9:AP13"/>
    <mergeCell ref="AQ9:AQ13"/>
    <mergeCell ref="AR9:AR13"/>
    <mergeCell ref="AE9:AE13"/>
    <mergeCell ref="AF9:AF13"/>
    <mergeCell ref="AG9:AG13"/>
    <mergeCell ref="AH9:AH13"/>
    <mergeCell ref="AI9:AI13"/>
    <mergeCell ref="Z9:Z13"/>
    <mergeCell ref="AA9:AA13"/>
    <mergeCell ref="AB9:AB13"/>
    <mergeCell ref="AC9:AC13"/>
    <mergeCell ref="AD9:AD13"/>
    <mergeCell ref="U9:U13"/>
    <mergeCell ref="V9:V13"/>
    <mergeCell ref="W9:W13"/>
    <mergeCell ref="X9:X13"/>
    <mergeCell ref="Y9:Y13"/>
    <mergeCell ref="P9:P13"/>
    <mergeCell ref="Q9:Q13"/>
    <mergeCell ref="R9:R13"/>
    <mergeCell ref="S9:S13"/>
    <mergeCell ref="T9:T13"/>
    <mergeCell ref="K9:K13"/>
    <mergeCell ref="L9:L13"/>
    <mergeCell ref="M9:M13"/>
    <mergeCell ref="N9:N13"/>
    <mergeCell ref="O9:O13"/>
    <mergeCell ref="A134:B134"/>
    <mergeCell ref="A3:AV3"/>
    <mergeCell ref="A4:AV4"/>
    <mergeCell ref="A5:AV5"/>
    <mergeCell ref="A8:A13"/>
    <mergeCell ref="B8:B13"/>
    <mergeCell ref="C8:AV8"/>
    <mergeCell ref="C9:D9"/>
    <mergeCell ref="C10:C13"/>
    <mergeCell ref="D10:D13"/>
    <mergeCell ref="E9:E13"/>
    <mergeCell ref="F9:F13"/>
    <mergeCell ref="G9:G13"/>
    <mergeCell ref="H9:H13"/>
    <mergeCell ref="I9:I13"/>
    <mergeCell ref="J9:J13"/>
  </mergeCells>
  <pageMargins left="0.43307086614173229" right="0.19685039370078741" top="0.51181102362204722" bottom="0.51181102362204722" header="0.31496062992125984" footer="0.31496062992125984"/>
  <pageSetup paperSize="9" scale="62" orientation="landscape" r:id="rId1"/>
  <headerFooter>
    <oddHeader>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K23"/>
  <sheetViews>
    <sheetView zoomScale="90" zoomScaleNormal="90" workbookViewId="0">
      <selection activeCell="A12" sqref="A12"/>
    </sheetView>
  </sheetViews>
  <sheetFormatPr defaultColWidth="10.28515625" defaultRowHeight="21" x14ac:dyDescent="0.35"/>
  <cols>
    <col min="1" max="1" width="25.28515625" style="118" customWidth="1"/>
    <col min="2" max="2" width="12.5703125" style="118" customWidth="1"/>
    <col min="3" max="3" width="9.28515625" style="118" customWidth="1"/>
    <col min="4" max="4" width="10.28515625" style="118" customWidth="1"/>
    <col min="5" max="5" width="12.5703125" style="118" customWidth="1"/>
    <col min="6" max="6" width="12.28515625" style="118" customWidth="1"/>
    <col min="7" max="7" width="12.85546875" style="118" customWidth="1"/>
    <col min="8" max="8" width="11.85546875" style="118" customWidth="1"/>
    <col min="9" max="9" width="13.5703125" style="118" customWidth="1"/>
    <col min="10" max="10" width="12.7109375" style="118" customWidth="1"/>
    <col min="11" max="11" width="24.42578125" style="117" customWidth="1"/>
    <col min="12" max="16384" width="10.28515625" style="118"/>
  </cols>
  <sheetData>
    <row r="2" spans="1:11" ht="23.25" x14ac:dyDescent="0.35">
      <c r="A2" s="337" t="s">
        <v>105</v>
      </c>
      <c r="B2" s="337"/>
      <c r="C2" s="337"/>
      <c r="D2" s="337"/>
      <c r="E2" s="337"/>
      <c r="F2" s="337"/>
      <c r="G2" s="337"/>
      <c r="H2" s="337"/>
      <c r="I2" s="337"/>
      <c r="J2" s="337"/>
    </row>
    <row r="4" spans="1:11" x14ac:dyDescent="0.35">
      <c r="A4" s="338" t="s">
        <v>106</v>
      </c>
      <c r="B4" s="341" t="s">
        <v>107</v>
      </c>
      <c r="C4" s="343" t="s">
        <v>108</v>
      </c>
      <c r="D4" s="344"/>
      <c r="E4" s="344"/>
      <c r="F4" s="344"/>
      <c r="G4" s="344"/>
      <c r="H4" s="344"/>
      <c r="I4" s="344"/>
      <c r="J4" s="345"/>
    </row>
    <row r="5" spans="1:11" x14ac:dyDescent="0.35">
      <c r="A5" s="339"/>
      <c r="B5" s="342"/>
      <c r="C5" s="346"/>
      <c r="D5" s="347"/>
      <c r="E5" s="347"/>
      <c r="F5" s="347"/>
      <c r="G5" s="347"/>
      <c r="H5" s="347"/>
      <c r="I5" s="347"/>
      <c r="J5" s="348"/>
    </row>
    <row r="6" spans="1:11" x14ac:dyDescent="0.35">
      <c r="A6" s="340"/>
      <c r="B6" s="342"/>
      <c r="C6" s="119">
        <v>1</v>
      </c>
      <c r="D6" s="338">
        <v>2</v>
      </c>
      <c r="E6" s="338">
        <v>3</v>
      </c>
      <c r="F6" s="338">
        <v>4</v>
      </c>
      <c r="G6" s="338">
        <v>5</v>
      </c>
      <c r="H6" s="338">
        <v>6</v>
      </c>
      <c r="I6" s="338">
        <v>7</v>
      </c>
      <c r="J6" s="341" t="s">
        <v>109</v>
      </c>
    </row>
    <row r="7" spans="1:11" s="122" customFormat="1" x14ac:dyDescent="0.35">
      <c r="A7" s="119" t="s">
        <v>110</v>
      </c>
      <c r="B7" s="119">
        <v>1</v>
      </c>
      <c r="C7" s="120" t="s">
        <v>111</v>
      </c>
      <c r="D7" s="340"/>
      <c r="E7" s="340"/>
      <c r="F7" s="339"/>
      <c r="G7" s="339"/>
      <c r="H7" s="339"/>
      <c r="I7" s="339"/>
      <c r="J7" s="339"/>
      <c r="K7" s="121"/>
    </row>
    <row r="8" spans="1:11" s="122" customFormat="1" x14ac:dyDescent="0.35">
      <c r="A8" s="119" t="s">
        <v>112</v>
      </c>
      <c r="B8" s="119">
        <v>2</v>
      </c>
      <c r="C8" s="123" t="s">
        <v>111</v>
      </c>
      <c r="D8" s="124" t="s">
        <v>113</v>
      </c>
      <c r="E8" s="125" t="s">
        <v>114</v>
      </c>
      <c r="F8" s="340"/>
      <c r="G8" s="339"/>
      <c r="H8" s="339"/>
      <c r="I8" s="339"/>
      <c r="J8" s="339"/>
      <c r="K8" s="121"/>
    </row>
    <row r="9" spans="1:11" s="122" customFormat="1" x14ac:dyDescent="0.35">
      <c r="A9" s="119" t="s">
        <v>115</v>
      </c>
      <c r="B9" s="119">
        <v>3</v>
      </c>
      <c r="C9" s="123" t="s">
        <v>111</v>
      </c>
      <c r="D9" s="124" t="s">
        <v>113</v>
      </c>
      <c r="E9" s="123" t="s">
        <v>114</v>
      </c>
      <c r="F9" s="125" t="s">
        <v>116</v>
      </c>
      <c r="G9" s="340"/>
      <c r="H9" s="339"/>
      <c r="I9" s="339"/>
      <c r="J9" s="339"/>
      <c r="K9" s="121" t="s">
        <v>117</v>
      </c>
    </row>
    <row r="10" spans="1:11" s="122" customFormat="1" x14ac:dyDescent="0.35">
      <c r="A10" s="119" t="s">
        <v>118</v>
      </c>
      <c r="B10" s="119">
        <v>4</v>
      </c>
      <c r="C10" s="123" t="s">
        <v>111</v>
      </c>
      <c r="D10" s="124" t="s">
        <v>113</v>
      </c>
      <c r="E10" s="123" t="s">
        <v>114</v>
      </c>
      <c r="F10" s="125" t="s">
        <v>116</v>
      </c>
      <c r="G10" s="126" t="s">
        <v>119</v>
      </c>
      <c r="H10" s="340"/>
      <c r="I10" s="339"/>
      <c r="J10" s="339"/>
      <c r="K10" s="121"/>
    </row>
    <row r="11" spans="1:11" s="122" customFormat="1" x14ac:dyDescent="0.35">
      <c r="A11" s="119" t="s">
        <v>120</v>
      </c>
      <c r="B11" s="119">
        <v>5</v>
      </c>
      <c r="C11" s="123" t="s">
        <v>111</v>
      </c>
      <c r="D11" s="124" t="s">
        <v>113</v>
      </c>
      <c r="E11" s="123" t="s">
        <v>114</v>
      </c>
      <c r="F11" s="126" t="s">
        <v>116</v>
      </c>
      <c r="G11" s="126" t="s">
        <v>119</v>
      </c>
      <c r="H11" s="125" t="s">
        <v>121</v>
      </c>
      <c r="I11" s="340"/>
      <c r="J11" s="339"/>
      <c r="K11" s="121"/>
    </row>
    <row r="12" spans="1:11" s="122" customFormat="1" x14ac:dyDescent="0.35">
      <c r="A12" s="206" t="s">
        <v>122</v>
      </c>
      <c r="B12" s="206">
        <v>6</v>
      </c>
      <c r="C12" s="131" t="s">
        <v>111</v>
      </c>
      <c r="D12" s="132" t="s">
        <v>113</v>
      </c>
      <c r="E12" s="131" t="s">
        <v>114</v>
      </c>
      <c r="F12" s="133" t="s">
        <v>116</v>
      </c>
      <c r="G12" s="134" t="s">
        <v>119</v>
      </c>
      <c r="H12" s="133" t="s">
        <v>121</v>
      </c>
      <c r="I12" s="134" t="s">
        <v>123</v>
      </c>
      <c r="J12" s="339"/>
      <c r="K12" s="121"/>
    </row>
    <row r="13" spans="1:11" s="122" customFormat="1" ht="21.4" customHeight="1" x14ac:dyDescent="0.35">
      <c r="A13" s="336" t="s">
        <v>124</v>
      </c>
      <c r="B13" s="336"/>
      <c r="C13" s="336"/>
      <c r="D13" s="336"/>
      <c r="E13" s="336"/>
      <c r="F13" s="336"/>
      <c r="G13" s="336"/>
      <c r="H13" s="336"/>
      <c r="I13" s="336"/>
      <c r="J13" s="336"/>
      <c r="K13" s="121"/>
    </row>
    <row r="14" spans="1:11" s="122" customFormat="1" ht="42" customHeight="1" x14ac:dyDescent="0.35">
      <c r="A14" s="336" t="s">
        <v>125</v>
      </c>
      <c r="B14" s="351" t="s">
        <v>126</v>
      </c>
      <c r="C14" s="349" t="s">
        <v>111</v>
      </c>
      <c r="D14" s="354" t="s">
        <v>113</v>
      </c>
      <c r="E14" s="349" t="s">
        <v>114</v>
      </c>
      <c r="F14" s="349" t="s">
        <v>116</v>
      </c>
      <c r="G14" s="349" t="s">
        <v>119</v>
      </c>
      <c r="H14" s="349" t="s">
        <v>121</v>
      </c>
      <c r="I14" s="349" t="s">
        <v>123</v>
      </c>
      <c r="J14" s="333" t="s">
        <v>127</v>
      </c>
      <c r="K14" s="127"/>
    </row>
    <row r="15" spans="1:11" s="122" customFormat="1" x14ac:dyDescent="0.35">
      <c r="A15" s="336"/>
      <c r="B15" s="352"/>
      <c r="C15" s="349"/>
      <c r="D15" s="354"/>
      <c r="E15" s="349"/>
      <c r="F15" s="349"/>
      <c r="G15" s="349"/>
      <c r="H15" s="349"/>
      <c r="I15" s="349"/>
      <c r="J15" s="334"/>
      <c r="K15" s="127"/>
    </row>
    <row r="16" spans="1:11" x14ac:dyDescent="0.35">
      <c r="A16" s="336" t="s">
        <v>128</v>
      </c>
      <c r="B16" s="352"/>
      <c r="C16" s="349" t="s">
        <v>111</v>
      </c>
      <c r="D16" s="354" t="s">
        <v>113</v>
      </c>
      <c r="E16" s="349" t="s">
        <v>114</v>
      </c>
      <c r="F16" s="349" t="s">
        <v>116</v>
      </c>
      <c r="G16" s="349" t="s">
        <v>119</v>
      </c>
      <c r="H16" s="349" t="s">
        <v>121</v>
      </c>
      <c r="I16" s="350" t="s">
        <v>123</v>
      </c>
      <c r="J16" s="334"/>
      <c r="K16" s="128"/>
    </row>
    <row r="17" spans="1:11" x14ac:dyDescent="0.35">
      <c r="A17" s="336"/>
      <c r="B17" s="352"/>
      <c r="C17" s="349"/>
      <c r="D17" s="354"/>
      <c r="E17" s="349"/>
      <c r="F17" s="349"/>
      <c r="G17" s="349"/>
      <c r="H17" s="349"/>
      <c r="I17" s="350"/>
      <c r="J17" s="334"/>
      <c r="K17" s="128"/>
    </row>
    <row r="18" spans="1:11" x14ac:dyDescent="0.35">
      <c r="A18" s="336"/>
      <c r="B18" s="353"/>
      <c r="C18" s="349"/>
      <c r="D18" s="354"/>
      <c r="E18" s="349"/>
      <c r="F18" s="349"/>
      <c r="G18" s="349"/>
      <c r="H18" s="349"/>
      <c r="I18" s="349"/>
      <c r="J18" s="335"/>
      <c r="K18" s="128"/>
    </row>
    <row r="19" spans="1:11" x14ac:dyDescent="0.35">
      <c r="A19" s="129"/>
      <c r="B19" s="129"/>
    </row>
    <row r="20" spans="1:11" x14ac:dyDescent="0.35">
      <c r="A20" s="130" t="s">
        <v>129</v>
      </c>
      <c r="B20" s="130"/>
    </row>
    <row r="21" spans="1:11" x14ac:dyDescent="0.35">
      <c r="A21" s="130" t="s">
        <v>130</v>
      </c>
      <c r="B21" s="130"/>
    </row>
    <row r="22" spans="1:11" x14ac:dyDescent="0.35">
      <c r="A22" s="118" t="s">
        <v>131</v>
      </c>
    </row>
    <row r="23" spans="1:11" x14ac:dyDescent="0.35">
      <c r="A23" s="118" t="s">
        <v>132</v>
      </c>
    </row>
  </sheetData>
  <mergeCells count="30">
    <mergeCell ref="H14:H15"/>
    <mergeCell ref="I14:I15"/>
    <mergeCell ref="B14:B18"/>
    <mergeCell ref="G14:G15"/>
    <mergeCell ref="A16:A18"/>
    <mergeCell ref="C16:C18"/>
    <mergeCell ref="D16:D18"/>
    <mergeCell ref="E16:E18"/>
    <mergeCell ref="F16:F18"/>
    <mergeCell ref="A14:A15"/>
    <mergeCell ref="C14:C15"/>
    <mergeCell ref="D14:D15"/>
    <mergeCell ref="E14:E15"/>
    <mergeCell ref="F14:F15"/>
    <mergeCell ref="J14:J18"/>
    <mergeCell ref="A13:J13"/>
    <mergeCell ref="A2:J2"/>
    <mergeCell ref="A4:A6"/>
    <mergeCell ref="B4:B6"/>
    <mergeCell ref="C4:J5"/>
    <mergeCell ref="D6:D7"/>
    <mergeCell ref="E6:E7"/>
    <mergeCell ref="F6:F8"/>
    <mergeCell ref="G6:G9"/>
    <mergeCell ref="H6:H10"/>
    <mergeCell ref="I6:I11"/>
    <mergeCell ref="J6:J12"/>
    <mergeCell ref="G16:G18"/>
    <mergeCell ref="H16:H18"/>
    <mergeCell ref="I16:I18"/>
  </mergeCells>
  <pageMargins left="1.31" right="0.19685039370078741" top="0.78740157480314965" bottom="0.19685039370078741" header="0.78740157480314965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1"/>
  <sheetViews>
    <sheetView zoomScale="80" zoomScaleNormal="80" workbookViewId="0">
      <selection activeCell="J25" sqref="J25"/>
    </sheetView>
  </sheetViews>
  <sheetFormatPr defaultColWidth="9.140625" defaultRowHeight="15" x14ac:dyDescent="0.25"/>
  <cols>
    <col min="1" max="1" width="17.5703125" style="226" customWidth="1"/>
    <col min="2" max="5" width="9.140625" style="226"/>
    <col min="6" max="6" width="21.42578125" style="226" bestFit="1" customWidth="1"/>
    <col min="7" max="7" width="15.140625" style="226" bestFit="1" customWidth="1"/>
    <col min="8" max="8" width="13.140625" style="226" bestFit="1" customWidth="1"/>
    <col min="9" max="9" width="20.85546875" style="226" customWidth="1"/>
    <col min="10" max="10" width="17" style="226" customWidth="1"/>
    <col min="11" max="16384" width="9.140625" style="226"/>
  </cols>
  <sheetData>
    <row r="1" spans="1:10" ht="23.25" x14ac:dyDescent="0.35">
      <c r="A1" s="355" t="s">
        <v>274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ht="21" x14ac:dyDescent="0.3">
      <c r="A2" s="227"/>
      <c r="B2" s="228"/>
      <c r="C2" s="228"/>
      <c r="D2" s="228"/>
      <c r="E2" s="228"/>
      <c r="F2" s="228"/>
      <c r="G2" s="228"/>
      <c r="H2" s="228"/>
      <c r="I2" s="228"/>
      <c r="J2" s="228"/>
    </row>
    <row r="3" spans="1:10" ht="21" x14ac:dyDescent="0.25">
      <c r="A3" s="229"/>
      <c r="B3" s="356" t="s">
        <v>275</v>
      </c>
      <c r="C3" s="356"/>
      <c r="D3" s="356"/>
      <c r="E3" s="356"/>
      <c r="F3" s="356"/>
      <c r="G3" s="356"/>
      <c r="H3" s="356"/>
      <c r="I3" s="356"/>
      <c r="J3" s="356"/>
    </row>
    <row r="4" spans="1:10" ht="18.75" x14ac:dyDescent="0.25">
      <c r="A4" s="230" t="s">
        <v>276</v>
      </c>
      <c r="B4" s="230"/>
      <c r="C4" s="230"/>
      <c r="D4" s="230"/>
      <c r="E4" s="230"/>
      <c r="F4" s="230" t="s">
        <v>277</v>
      </c>
      <c r="G4" s="230"/>
      <c r="H4" s="230" t="s">
        <v>278</v>
      </c>
      <c r="I4" s="230" t="s">
        <v>279</v>
      </c>
      <c r="J4" s="230"/>
    </row>
    <row r="5" spans="1:10" ht="18.75" x14ac:dyDescent="0.25">
      <c r="A5" s="230" t="s">
        <v>161</v>
      </c>
      <c r="B5" s="230" t="s">
        <v>194</v>
      </c>
      <c r="C5" s="230" t="s">
        <v>195</v>
      </c>
      <c r="D5" s="230" t="s">
        <v>214</v>
      </c>
      <c r="E5" s="230" t="s">
        <v>200</v>
      </c>
      <c r="F5" s="230" t="s">
        <v>280</v>
      </c>
      <c r="G5" s="230" t="s">
        <v>281</v>
      </c>
      <c r="H5" s="230" t="s">
        <v>282</v>
      </c>
      <c r="I5" s="230" t="s">
        <v>283</v>
      </c>
      <c r="J5" s="230" t="s">
        <v>284</v>
      </c>
    </row>
    <row r="6" spans="1:10" ht="18.75" x14ac:dyDescent="0.25">
      <c r="A6" s="231" t="s">
        <v>285</v>
      </c>
      <c r="B6" s="231"/>
      <c r="C6" s="231"/>
      <c r="D6" s="231"/>
      <c r="E6" s="231"/>
      <c r="F6" s="231" t="s">
        <v>286</v>
      </c>
      <c r="G6" s="231"/>
      <c r="H6" s="231"/>
      <c r="I6" s="231" t="s">
        <v>287</v>
      </c>
      <c r="J6" s="231"/>
    </row>
    <row r="7" spans="1:10" ht="18.75" x14ac:dyDescent="0.25">
      <c r="A7" s="230">
        <v>12</v>
      </c>
      <c r="B7" s="230">
        <v>1</v>
      </c>
      <c r="C7" s="230">
        <v>1</v>
      </c>
      <c r="D7" s="230">
        <v>1</v>
      </c>
      <c r="E7" s="230">
        <v>1</v>
      </c>
      <c r="F7" s="230">
        <v>1</v>
      </c>
      <c r="G7" s="230">
        <v>1</v>
      </c>
      <c r="H7" s="230">
        <v>1</v>
      </c>
      <c r="I7" s="230">
        <v>1</v>
      </c>
      <c r="J7" s="230">
        <v>4</v>
      </c>
    </row>
    <row r="8" spans="1:10" ht="18.75" x14ac:dyDescent="0.25">
      <c r="A8" s="230">
        <v>24</v>
      </c>
      <c r="B8" s="230">
        <v>2</v>
      </c>
      <c r="C8" s="230">
        <v>2</v>
      </c>
      <c r="D8" s="230">
        <v>2</v>
      </c>
      <c r="E8" s="230">
        <v>2</v>
      </c>
      <c r="F8" s="230">
        <v>2</v>
      </c>
      <c r="G8" s="230">
        <v>1</v>
      </c>
      <c r="H8" s="230">
        <v>1</v>
      </c>
      <c r="I8" s="230">
        <v>1</v>
      </c>
      <c r="J8" s="230">
        <v>11</v>
      </c>
    </row>
    <row r="9" spans="1:10" ht="18.75" x14ac:dyDescent="0.25">
      <c r="A9" s="230">
        <v>36</v>
      </c>
      <c r="B9" s="230">
        <v>3</v>
      </c>
      <c r="C9" s="230">
        <v>3</v>
      </c>
      <c r="D9" s="230">
        <v>3</v>
      </c>
      <c r="E9" s="230">
        <v>3</v>
      </c>
      <c r="F9" s="230">
        <v>3</v>
      </c>
      <c r="G9" s="230">
        <v>2</v>
      </c>
      <c r="H9" s="230">
        <v>2</v>
      </c>
      <c r="I9" s="230">
        <v>2</v>
      </c>
      <c r="J9" s="230">
        <v>15</v>
      </c>
    </row>
    <row r="10" spans="1:10" ht="18.75" x14ac:dyDescent="0.25">
      <c r="A10" s="230">
        <v>48</v>
      </c>
      <c r="B10" s="230">
        <v>3</v>
      </c>
      <c r="C10" s="230">
        <v>3</v>
      </c>
      <c r="D10" s="230">
        <v>3</v>
      </c>
      <c r="E10" s="230">
        <v>4</v>
      </c>
      <c r="F10" s="230">
        <v>4</v>
      </c>
      <c r="G10" s="230">
        <v>2</v>
      </c>
      <c r="H10" s="230">
        <v>2</v>
      </c>
      <c r="I10" s="230">
        <v>2</v>
      </c>
      <c r="J10" s="230">
        <v>25</v>
      </c>
    </row>
    <row r="11" spans="1:10" ht="18.75" x14ac:dyDescent="0.25">
      <c r="A11" s="230">
        <v>60</v>
      </c>
      <c r="B11" s="230">
        <v>4</v>
      </c>
      <c r="C11" s="230">
        <v>4</v>
      </c>
      <c r="D11" s="230">
        <v>4</v>
      </c>
      <c r="E11" s="230">
        <v>5</v>
      </c>
      <c r="F11" s="230">
        <v>5</v>
      </c>
      <c r="G11" s="230">
        <v>3</v>
      </c>
      <c r="H11" s="230">
        <v>3</v>
      </c>
      <c r="I11" s="230">
        <v>3</v>
      </c>
      <c r="J11" s="230">
        <v>29</v>
      </c>
    </row>
    <row r="12" spans="1:10" ht="18.75" x14ac:dyDescent="0.25">
      <c r="A12" s="230">
        <v>72</v>
      </c>
      <c r="B12" s="230">
        <v>5</v>
      </c>
      <c r="C12" s="230">
        <v>5</v>
      </c>
      <c r="D12" s="230">
        <v>5</v>
      </c>
      <c r="E12" s="230">
        <v>6</v>
      </c>
      <c r="F12" s="230">
        <v>6</v>
      </c>
      <c r="G12" s="230">
        <v>3</v>
      </c>
      <c r="H12" s="230">
        <v>3</v>
      </c>
      <c r="I12" s="230">
        <v>3</v>
      </c>
      <c r="J12" s="230">
        <v>36</v>
      </c>
    </row>
    <row r="13" spans="1:10" ht="18.75" x14ac:dyDescent="0.25">
      <c r="A13" s="230">
        <v>84</v>
      </c>
      <c r="B13" s="230">
        <v>6</v>
      </c>
      <c r="C13" s="230">
        <v>6</v>
      </c>
      <c r="D13" s="230">
        <v>6</v>
      </c>
      <c r="E13" s="230">
        <v>7</v>
      </c>
      <c r="F13" s="230">
        <v>7</v>
      </c>
      <c r="G13" s="230">
        <v>4</v>
      </c>
      <c r="H13" s="230">
        <v>4</v>
      </c>
      <c r="I13" s="230">
        <v>4</v>
      </c>
      <c r="J13" s="230">
        <v>40</v>
      </c>
    </row>
    <row r="14" spans="1:10" ht="18.75" x14ac:dyDescent="0.25">
      <c r="A14" s="230">
        <v>96</v>
      </c>
      <c r="B14" s="230">
        <v>7</v>
      </c>
      <c r="C14" s="230">
        <v>7</v>
      </c>
      <c r="D14" s="230">
        <v>7</v>
      </c>
      <c r="E14" s="230">
        <v>8</v>
      </c>
      <c r="F14" s="230">
        <v>8</v>
      </c>
      <c r="G14" s="230">
        <v>4</v>
      </c>
      <c r="H14" s="230">
        <v>4</v>
      </c>
      <c r="I14" s="230">
        <v>4</v>
      </c>
      <c r="J14" s="230">
        <v>47</v>
      </c>
    </row>
    <row r="15" spans="1:10" ht="18.75" x14ac:dyDescent="0.25">
      <c r="A15" s="230">
        <v>108</v>
      </c>
      <c r="B15" s="230">
        <v>8</v>
      </c>
      <c r="C15" s="230">
        <v>8</v>
      </c>
      <c r="D15" s="230">
        <v>8</v>
      </c>
      <c r="E15" s="230">
        <v>9</v>
      </c>
      <c r="F15" s="230">
        <v>9</v>
      </c>
      <c r="G15" s="230">
        <v>5</v>
      </c>
      <c r="H15" s="230">
        <v>5</v>
      </c>
      <c r="I15" s="230">
        <v>5</v>
      </c>
      <c r="J15" s="230">
        <v>51</v>
      </c>
    </row>
    <row r="16" spans="1:10" ht="18.75" x14ac:dyDescent="0.25">
      <c r="A16" s="230">
        <v>120</v>
      </c>
      <c r="B16" s="230">
        <v>8</v>
      </c>
      <c r="C16" s="230">
        <v>8</v>
      </c>
      <c r="D16" s="230">
        <v>8</v>
      </c>
      <c r="E16" s="230">
        <v>10</v>
      </c>
      <c r="F16" s="230">
        <v>10</v>
      </c>
      <c r="G16" s="230">
        <v>5</v>
      </c>
      <c r="H16" s="230">
        <v>5</v>
      </c>
      <c r="I16" s="230">
        <v>5</v>
      </c>
      <c r="J16" s="230">
        <v>61</v>
      </c>
    </row>
    <row r="17" spans="1:10" ht="18.75" x14ac:dyDescent="0.25">
      <c r="A17" s="231"/>
      <c r="B17" s="231"/>
      <c r="C17" s="231"/>
      <c r="D17" s="231"/>
      <c r="E17" s="231"/>
      <c r="F17" s="231"/>
      <c r="G17" s="231"/>
      <c r="H17" s="231"/>
      <c r="I17" s="231"/>
      <c r="J17" s="231"/>
    </row>
    <row r="18" spans="1:10" ht="18.75" x14ac:dyDescent="0.3">
      <c r="A18" s="232"/>
      <c r="B18" s="233"/>
      <c r="C18" s="233"/>
      <c r="D18" s="233"/>
      <c r="E18" s="233"/>
      <c r="F18" s="233"/>
      <c r="G18" s="233"/>
      <c r="H18" s="233"/>
      <c r="I18" s="233"/>
      <c r="J18" s="233"/>
    </row>
    <row r="19" spans="1:10" ht="18.75" x14ac:dyDescent="0.3">
      <c r="A19" s="234" t="s">
        <v>288</v>
      </c>
      <c r="B19" s="233"/>
      <c r="C19" s="233"/>
      <c r="D19" s="233"/>
      <c r="E19" s="233"/>
      <c r="F19" s="233"/>
      <c r="G19" s="233"/>
      <c r="H19" s="233"/>
      <c r="I19" s="233"/>
      <c r="J19" s="233"/>
    </row>
    <row r="20" spans="1:10" ht="18.75" x14ac:dyDescent="0.3">
      <c r="A20" s="232" t="s">
        <v>289</v>
      </c>
      <c r="B20" s="233"/>
      <c r="C20" s="233"/>
      <c r="D20" s="233"/>
      <c r="E20" s="233"/>
      <c r="F20" s="233"/>
      <c r="G20" s="233"/>
      <c r="H20" s="233"/>
      <c r="I20" s="233"/>
      <c r="J20" s="233"/>
    </row>
    <row r="21" spans="1:10" ht="18.75" x14ac:dyDescent="0.3">
      <c r="A21" s="232" t="s">
        <v>290</v>
      </c>
      <c r="B21" s="233"/>
      <c r="C21" s="233"/>
      <c r="D21" s="233"/>
      <c r="E21" s="233"/>
      <c r="F21" s="233"/>
      <c r="G21" s="233"/>
      <c r="H21" s="233"/>
      <c r="I21" s="233"/>
      <c r="J21" s="233"/>
    </row>
  </sheetData>
  <mergeCells count="2">
    <mergeCell ref="A1:J1"/>
    <mergeCell ref="B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BY190"/>
  <sheetViews>
    <sheetView topLeftCell="C1" zoomScale="70" zoomScaleNormal="70" zoomScaleSheetLayoutView="90" workbookViewId="0">
      <selection activeCell="AV9" sqref="AV9"/>
    </sheetView>
  </sheetViews>
  <sheetFormatPr defaultColWidth="9.140625" defaultRowHeight="21" x14ac:dyDescent="0.35"/>
  <cols>
    <col min="1" max="1" width="5.5703125" style="80" customWidth="1"/>
    <col min="2" max="2" width="12.5703125" style="272" customWidth="1"/>
    <col min="3" max="3" width="23.42578125" style="80" customWidth="1"/>
    <col min="4" max="4" width="9.7109375" style="80" customWidth="1"/>
    <col min="5" max="5" width="9.85546875" style="80" customWidth="1"/>
    <col min="6" max="7" width="8.42578125" style="80" customWidth="1"/>
    <col min="8" max="8" width="24.42578125" style="80" bestFit="1" customWidth="1"/>
    <col min="9" max="9" width="10.85546875" style="80" customWidth="1"/>
    <col min="10" max="10" width="14.5703125" style="80" bestFit="1" customWidth="1"/>
    <col min="11" max="11" width="19.140625" style="80" bestFit="1" customWidth="1"/>
    <col min="12" max="43" width="5.28515625" style="80" customWidth="1"/>
    <col min="44" max="55" width="5" style="80" customWidth="1"/>
    <col min="56" max="56" width="7.7109375" style="142" bestFit="1" customWidth="1"/>
    <col min="57" max="59" width="4.42578125" style="80" customWidth="1"/>
    <col min="60" max="60" width="4.42578125" style="82" customWidth="1"/>
    <col min="61" max="63" width="8.140625" style="82" customWidth="1"/>
    <col min="64" max="64" width="9.28515625" style="84" customWidth="1"/>
    <col min="65" max="65" width="7.28515625" style="84" customWidth="1"/>
    <col min="66" max="66" width="8.28515625" style="84" customWidth="1"/>
    <col min="67" max="67" width="8.42578125" style="84" customWidth="1"/>
    <col min="68" max="74" width="5.42578125" style="84" customWidth="1"/>
    <col min="75" max="77" width="4.85546875" style="84" bestFit="1" customWidth="1"/>
    <col min="78" max="16384" width="9.140625" style="84"/>
  </cols>
  <sheetData>
    <row r="1" spans="1:77" ht="23.25" x14ac:dyDescent="0.5">
      <c r="L1" s="87"/>
      <c r="M1" s="70">
        <f>IF(L1=0,0,IF(L1&lt;10,1,IF(MOD(L1,30)&lt;10,ROUNDDOWN(L1/30,0),ROUNDUP(L1/30,0))))</f>
        <v>0</v>
      </c>
      <c r="N1" s="145"/>
      <c r="O1" s="71">
        <f>IF(N1=0,0,IF(N1&lt;10,1,IF(MOD(N1,30)&lt;10,ROUNDDOWN(N1/30,0),ROUNDUP(N1/30,0))))</f>
        <v>0</v>
      </c>
      <c r="P1" s="145"/>
      <c r="Q1" s="71">
        <f>IF(P1=0,0,IF(P1&lt;10,1,IF(MOD(P1,30)&lt;10,ROUNDDOWN(P1/30,0),ROUNDUP(P1/30,0))))</f>
        <v>0</v>
      </c>
      <c r="R1" s="145"/>
      <c r="S1" s="72">
        <f>IF(R1=0,0,IF(R1&lt;10,1,IF(MOD(R1,40)&lt;10,ROUNDDOWN(R1/40,0),ROUNDUP(R1/40,0))))</f>
        <v>0</v>
      </c>
      <c r="T1" s="145"/>
      <c r="U1" s="72">
        <f>IF(T1=0,0,IF(T1&lt;10,1,IF(MOD(T1,40)&lt;10,ROUNDDOWN(T1/40,0),ROUNDUP(T1/40,0))))</f>
        <v>0</v>
      </c>
      <c r="V1" s="145"/>
      <c r="W1" s="72">
        <f>IF(V1=0,0,IF(V1&lt;10,1,IF(MOD(V1,40)&lt;10,ROUNDDOWN(V1/40,0),ROUNDUP(V1/40,0))))</f>
        <v>0</v>
      </c>
      <c r="X1" s="145"/>
      <c r="Y1" s="72">
        <f>IF(X1=0,0,IF(X1&lt;10,1,IF(MOD(X1,40)&lt;10,ROUNDDOWN(X1/40,0),ROUNDUP(X1/40,0))))</f>
        <v>0</v>
      </c>
      <c r="Z1" s="145"/>
      <c r="AA1" s="72">
        <f>IF(Z1=0,0,IF(Z1&lt;10,1,IF(MOD(Z1,40)&lt;10,ROUNDDOWN(Z1/40,0),ROUNDUP(Z1/40,0))))</f>
        <v>0</v>
      </c>
      <c r="AB1" s="145"/>
      <c r="AC1" s="72">
        <f>IF(AB1=0,0,IF(AB1&lt;10,1,IF(MOD(AB1,40)&lt;10,ROUNDDOWN(AB1/40,0),ROUNDUP(AB1/40,0))))</f>
        <v>0</v>
      </c>
      <c r="AD1" s="146"/>
      <c r="AE1" s="73">
        <f>IF(AD1=0,0,IF(AD1&lt;10,1,IF(MOD(AD1,40)&lt;10,ROUNDDOWN(AD1/40,0),ROUNDUP(AD1/40,0))))</f>
        <v>0</v>
      </c>
      <c r="AF1" s="146"/>
      <c r="AG1" s="73">
        <f>IF(AF1=0,0,IF(AF1&lt;10,1,IF(MOD(AF1,40)&lt;10,ROUNDDOWN(AF1/40,0),ROUNDUP(AF1/40,0))))</f>
        <v>0</v>
      </c>
      <c r="AH1" s="146"/>
      <c r="AI1" s="73">
        <f>IF(AH1=0,0,IF(AH1&lt;10,1,IF(MOD(AH1,40)&lt;10,ROUNDDOWN(AH1/40,0),ROUNDUP(AH1/40,0))))</f>
        <v>0</v>
      </c>
      <c r="AJ1" s="146"/>
      <c r="AK1" s="73">
        <f>IF(AJ1=0,0,IF(AJ1&lt;10,1,IF(MOD(AJ1,40)&lt;10,ROUNDDOWN(AJ1/40,0),ROUNDUP(AJ1/40,0))))</f>
        <v>0</v>
      </c>
      <c r="AL1" s="146"/>
      <c r="AM1" s="73">
        <f>IF(AL1=0,0,IF(AL1&lt;10,1,IF(MOD(AL1,40)&lt;10,ROUNDDOWN(AL1/40,0),ROUNDUP(AL1/40,0))))</f>
        <v>0</v>
      </c>
      <c r="AN1" s="146"/>
      <c r="AO1" s="73">
        <f>IF(AN1=0,0,IF(AN1&lt;10,1,IF(MOD(AN1,40)&lt;10,ROUNDDOWN(AN1/40,0),ROUNDUP(AN1/40,0))))</f>
        <v>0</v>
      </c>
      <c r="AP1" s="317">
        <f>SUM(L1+N1+P1+R1+T1+V1+X1+Z1+AB1+AD1+AF1+AH1+AJ1+AL1+AN1)</f>
        <v>0</v>
      </c>
      <c r="AQ1" s="317">
        <f>SUM(M1+O1+Q1+S1+U1+W1+Y1+AA1+AC1+AE1+AG1+AI1+AK1+AM1+AO1)</f>
        <v>0</v>
      </c>
      <c r="AR1" s="87"/>
      <c r="AS1" s="87"/>
      <c r="AT1" s="87"/>
      <c r="AU1" s="311">
        <f>SUM(AR1:AT1)</f>
        <v>0</v>
      </c>
      <c r="AV1" s="147">
        <f>IF(AP1&lt;1,0,1)</f>
        <v>0</v>
      </c>
      <c r="AW1" s="147">
        <f>IF(AP1&lt;=0,0,IF(AP1&lt;=359,1,IF(AP1&lt;=719,2,IF(AP1&lt;=1079,3,IF(AP1&lt;=1679,4,IF(AP1&lt;=1680,5,IF(AP1&lt;=1680,1,5)))))))-AV1</f>
        <v>0</v>
      </c>
      <c r="AX1" s="148">
        <f>IF(AP1&lt;1,0,IF(AP1&lt;121,ROUNDUP(AP1/20,0),ROUND((((SUM(M1+O1+Q1)*30)+SUM(L1+N1+P1))/50)+(((SUM(S1+U1+W1+Y1+AA1+AC1)*40)+SUM(R1+T1+V1+X1+Z1+AB1))/50)+(SUM(AE1+AG1+AI1+AK1+AM1+AO1)*2),0)))</f>
        <v>0</v>
      </c>
      <c r="AY1" s="311">
        <f>SUM(AV1:AX1)</f>
        <v>0</v>
      </c>
      <c r="AZ1" s="149">
        <f>SUM(AR1)-AV1</f>
        <v>0</v>
      </c>
      <c r="BA1" s="149">
        <f>SUM(AS1)-AW1</f>
        <v>0</v>
      </c>
      <c r="BB1" s="149">
        <f>SUM(AT1)-AX1</f>
        <v>0</v>
      </c>
      <c r="BC1" s="311">
        <f>SUM(AU1)-AY1</f>
        <v>0</v>
      </c>
      <c r="BD1" s="321">
        <f>IFERROR(SUM(BC1)/AY1*100,0)</f>
        <v>0</v>
      </c>
      <c r="BE1" s="87"/>
      <c r="BH1" s="82">
        <f>SUM(BE1:BG1)</f>
        <v>0</v>
      </c>
      <c r="BI1" s="106">
        <f>AU1-BH1</f>
        <v>0</v>
      </c>
      <c r="BJ1" s="106">
        <f>BI1-AY1</f>
        <v>0</v>
      </c>
      <c r="BK1" s="106" t="e">
        <f>BJ1/AY1*100</f>
        <v>#DIV/0!</v>
      </c>
      <c r="BL1"/>
      <c r="BM1"/>
      <c r="BN1"/>
      <c r="BO1"/>
      <c r="BP1"/>
      <c r="BQ1"/>
      <c r="BR1"/>
      <c r="BS1"/>
      <c r="BT1"/>
      <c r="BU1"/>
      <c r="BV1"/>
      <c r="BW1"/>
    </row>
    <row r="3" spans="1:77" s="104" customFormat="1" ht="30.4" customHeight="1" x14ac:dyDescent="0.5">
      <c r="A3" s="390" t="s">
        <v>335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</row>
    <row r="4" spans="1:77" s="104" customFormat="1" ht="30.4" customHeight="1" x14ac:dyDescent="0.5">
      <c r="A4" s="221"/>
      <c r="B4" s="273"/>
      <c r="C4" s="221"/>
      <c r="D4" s="221"/>
      <c r="E4" s="221"/>
      <c r="F4" s="221"/>
      <c r="G4" s="265"/>
      <c r="H4" s="221"/>
      <c r="I4" s="221"/>
      <c r="J4" s="221"/>
      <c r="K4" s="221"/>
      <c r="L4" s="223"/>
      <c r="M4" s="221"/>
      <c r="N4" s="221"/>
      <c r="O4" s="221"/>
      <c r="P4" s="221"/>
      <c r="Q4" s="221"/>
      <c r="R4" s="221"/>
      <c r="S4" s="221"/>
      <c r="T4" s="221"/>
      <c r="U4" s="221"/>
      <c r="V4" s="223" t="s">
        <v>304</v>
      </c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50"/>
      <c r="AT4" s="221"/>
      <c r="AU4" s="221"/>
      <c r="AV4" s="221"/>
      <c r="AW4" s="250"/>
      <c r="AX4" s="221"/>
      <c r="AY4" s="221"/>
      <c r="AZ4" s="221"/>
      <c r="BA4" s="250"/>
      <c r="BB4" s="221"/>
      <c r="BC4" s="221"/>
      <c r="BD4" s="221"/>
      <c r="BE4" s="221"/>
      <c r="BF4" s="221"/>
      <c r="BG4" s="221"/>
      <c r="BH4" s="221"/>
      <c r="BI4" s="238"/>
      <c r="BJ4" s="238"/>
      <c r="BK4" s="221"/>
    </row>
    <row r="5" spans="1:77" s="104" customFormat="1" ht="30.4" customHeight="1" x14ac:dyDescent="0.5">
      <c r="A5" s="221"/>
      <c r="B5" s="273"/>
      <c r="C5" s="221"/>
      <c r="D5" s="221"/>
      <c r="E5" s="221"/>
      <c r="F5" s="221"/>
      <c r="G5" s="265"/>
      <c r="H5" s="221"/>
      <c r="I5" s="221"/>
      <c r="J5" s="221"/>
      <c r="K5" s="221"/>
      <c r="L5" s="223"/>
      <c r="M5" s="221"/>
      <c r="N5" s="221"/>
      <c r="O5" s="221"/>
      <c r="P5" s="221"/>
      <c r="Q5" s="221"/>
      <c r="R5" s="221"/>
      <c r="S5" s="223" t="s">
        <v>273</v>
      </c>
      <c r="T5" s="223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50"/>
      <c r="AT5" s="221"/>
      <c r="AU5" s="221"/>
      <c r="AV5" s="221"/>
      <c r="AW5" s="250"/>
      <c r="AX5" s="221"/>
      <c r="AY5" s="221"/>
      <c r="AZ5" s="221"/>
      <c r="BA5" s="250"/>
      <c r="BB5" s="221"/>
      <c r="BC5" s="221"/>
      <c r="BD5" s="221"/>
      <c r="BE5" s="221"/>
      <c r="BF5" s="221"/>
      <c r="BG5" s="221"/>
      <c r="BH5" s="221"/>
      <c r="BI5" s="238"/>
      <c r="BJ5" s="238"/>
      <c r="BK5" s="221"/>
    </row>
    <row r="6" spans="1:77" s="151" customFormat="1" ht="27" customHeight="1" x14ac:dyDescent="0.3">
      <c r="A6" s="363" t="s">
        <v>133</v>
      </c>
      <c r="B6" s="366" t="s">
        <v>333</v>
      </c>
      <c r="C6" s="379" t="s">
        <v>134</v>
      </c>
      <c r="D6" s="379" t="s">
        <v>135</v>
      </c>
      <c r="E6" s="381" t="s">
        <v>136</v>
      </c>
      <c r="F6" s="379" t="s">
        <v>137</v>
      </c>
      <c r="G6" s="363" t="s">
        <v>332</v>
      </c>
      <c r="H6" s="381" t="s">
        <v>266</v>
      </c>
      <c r="I6" s="384" t="s">
        <v>267</v>
      </c>
      <c r="J6" s="384" t="s">
        <v>268</v>
      </c>
      <c r="K6" s="384" t="s">
        <v>269</v>
      </c>
      <c r="L6" s="363" t="s">
        <v>315</v>
      </c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 t="s">
        <v>138</v>
      </c>
      <c r="AS6" s="363"/>
      <c r="AT6" s="363"/>
      <c r="AU6" s="363"/>
      <c r="AV6" s="363"/>
      <c r="AW6" s="363"/>
      <c r="AX6" s="363"/>
      <c r="AY6" s="363"/>
      <c r="AZ6" s="384" t="s">
        <v>139</v>
      </c>
      <c r="BA6" s="384"/>
      <c r="BB6" s="363"/>
      <c r="BC6" s="363"/>
      <c r="BD6" s="389" t="s">
        <v>140</v>
      </c>
      <c r="BE6" s="357" t="s">
        <v>358</v>
      </c>
      <c r="BF6" s="358"/>
      <c r="BG6" s="358"/>
      <c r="BH6" s="359"/>
      <c r="BI6" s="391" t="s">
        <v>357</v>
      </c>
      <c r="BJ6" s="392"/>
      <c r="BK6" s="393"/>
      <c r="BL6" s="384" t="s">
        <v>141</v>
      </c>
      <c r="BM6" s="384" t="s">
        <v>142</v>
      </c>
      <c r="BN6" s="364" t="s">
        <v>143</v>
      </c>
      <c r="BO6" s="384" t="s">
        <v>144</v>
      </c>
      <c r="BP6" s="397" t="s">
        <v>370</v>
      </c>
      <c r="BQ6" s="398"/>
      <c r="BR6" s="398"/>
      <c r="BS6" s="398"/>
      <c r="BT6" s="398"/>
      <c r="BU6" s="398"/>
      <c r="BV6" s="398"/>
      <c r="BW6" s="398"/>
      <c r="BX6" s="398"/>
      <c r="BY6" s="399"/>
    </row>
    <row r="7" spans="1:77" s="151" customFormat="1" ht="29.25" customHeight="1" x14ac:dyDescent="0.3">
      <c r="A7" s="363"/>
      <c r="B7" s="367"/>
      <c r="C7" s="380"/>
      <c r="D7" s="380"/>
      <c r="E7" s="382"/>
      <c r="F7" s="380"/>
      <c r="G7" s="363"/>
      <c r="H7" s="382"/>
      <c r="I7" s="384"/>
      <c r="J7" s="384"/>
      <c r="K7" s="384"/>
      <c r="L7" s="369" t="s">
        <v>145</v>
      </c>
      <c r="M7" s="370"/>
      <c r="N7" s="371" t="s">
        <v>146</v>
      </c>
      <c r="O7" s="371"/>
      <c r="P7" s="371" t="s">
        <v>386</v>
      </c>
      <c r="Q7" s="371"/>
      <c r="R7" s="368" t="s">
        <v>147</v>
      </c>
      <c r="S7" s="368"/>
      <c r="T7" s="368" t="s">
        <v>148</v>
      </c>
      <c r="U7" s="368"/>
      <c r="V7" s="368" t="s">
        <v>149</v>
      </c>
      <c r="W7" s="368"/>
      <c r="X7" s="368" t="s">
        <v>150</v>
      </c>
      <c r="Y7" s="368"/>
      <c r="Z7" s="368" t="s">
        <v>151</v>
      </c>
      <c r="AA7" s="368"/>
      <c r="AB7" s="368" t="s">
        <v>152</v>
      </c>
      <c r="AC7" s="368"/>
      <c r="AD7" s="388" t="s">
        <v>153</v>
      </c>
      <c r="AE7" s="388"/>
      <c r="AF7" s="388" t="s">
        <v>154</v>
      </c>
      <c r="AG7" s="388"/>
      <c r="AH7" s="388" t="s">
        <v>155</v>
      </c>
      <c r="AI7" s="388"/>
      <c r="AJ7" s="388" t="s">
        <v>156</v>
      </c>
      <c r="AK7" s="388"/>
      <c r="AL7" s="388" t="s">
        <v>157</v>
      </c>
      <c r="AM7" s="388"/>
      <c r="AN7" s="388" t="s">
        <v>158</v>
      </c>
      <c r="AO7" s="388"/>
      <c r="AP7" s="372" t="s">
        <v>159</v>
      </c>
      <c r="AQ7" s="372"/>
      <c r="AR7" s="363" t="s">
        <v>160</v>
      </c>
      <c r="AS7" s="363"/>
      <c r="AT7" s="363"/>
      <c r="AU7" s="363"/>
      <c r="AV7" s="363" t="s">
        <v>161</v>
      </c>
      <c r="AW7" s="363"/>
      <c r="AX7" s="363"/>
      <c r="AY7" s="363"/>
      <c r="AZ7" s="363"/>
      <c r="BA7" s="363"/>
      <c r="BB7" s="363"/>
      <c r="BC7" s="363"/>
      <c r="BD7" s="389"/>
      <c r="BE7" s="360"/>
      <c r="BF7" s="361"/>
      <c r="BG7" s="361"/>
      <c r="BH7" s="362"/>
      <c r="BI7" s="394"/>
      <c r="BJ7" s="395"/>
      <c r="BK7" s="396"/>
      <c r="BL7" s="384"/>
      <c r="BM7" s="384"/>
      <c r="BN7" s="365"/>
      <c r="BO7" s="363"/>
      <c r="BP7" s="400">
        <v>58</v>
      </c>
      <c r="BQ7" s="401"/>
      <c r="BR7" s="400">
        <v>59</v>
      </c>
      <c r="BS7" s="401"/>
      <c r="BT7" s="400">
        <v>60</v>
      </c>
      <c r="BU7" s="401"/>
      <c r="BV7" s="400">
        <v>61</v>
      </c>
      <c r="BW7" s="401"/>
      <c r="BX7" s="400">
        <v>62</v>
      </c>
      <c r="BY7" s="401"/>
    </row>
    <row r="8" spans="1:77" s="151" customFormat="1" ht="61.5" customHeight="1" x14ac:dyDescent="0.3">
      <c r="A8" s="363"/>
      <c r="B8" s="280" t="s">
        <v>334</v>
      </c>
      <c r="C8" s="380"/>
      <c r="D8" s="380"/>
      <c r="E8" s="382"/>
      <c r="F8" s="380"/>
      <c r="G8" s="363"/>
      <c r="H8" s="383"/>
      <c r="I8" s="384"/>
      <c r="J8" s="384"/>
      <c r="K8" s="384"/>
      <c r="L8" s="379" t="s">
        <v>162</v>
      </c>
      <c r="M8" s="371" t="s">
        <v>163</v>
      </c>
      <c r="N8" s="379" t="s">
        <v>162</v>
      </c>
      <c r="O8" s="386" t="s">
        <v>163</v>
      </c>
      <c r="P8" s="363" t="s">
        <v>162</v>
      </c>
      <c r="Q8" s="371" t="s">
        <v>163</v>
      </c>
      <c r="R8" s="363" t="s">
        <v>162</v>
      </c>
      <c r="S8" s="368" t="s">
        <v>163</v>
      </c>
      <c r="T8" s="363" t="s">
        <v>162</v>
      </c>
      <c r="U8" s="368" t="s">
        <v>163</v>
      </c>
      <c r="V8" s="363" t="s">
        <v>162</v>
      </c>
      <c r="W8" s="368" t="s">
        <v>163</v>
      </c>
      <c r="X8" s="363" t="s">
        <v>162</v>
      </c>
      <c r="Y8" s="368" t="s">
        <v>163</v>
      </c>
      <c r="Z8" s="363" t="s">
        <v>162</v>
      </c>
      <c r="AA8" s="368" t="s">
        <v>163</v>
      </c>
      <c r="AB8" s="363" t="s">
        <v>162</v>
      </c>
      <c r="AC8" s="368" t="s">
        <v>163</v>
      </c>
      <c r="AD8" s="363" t="s">
        <v>162</v>
      </c>
      <c r="AE8" s="388" t="s">
        <v>163</v>
      </c>
      <c r="AF8" s="363" t="s">
        <v>162</v>
      </c>
      <c r="AG8" s="388" t="s">
        <v>163</v>
      </c>
      <c r="AH8" s="363" t="s">
        <v>162</v>
      </c>
      <c r="AI8" s="388" t="s">
        <v>163</v>
      </c>
      <c r="AJ8" s="363" t="s">
        <v>162</v>
      </c>
      <c r="AK8" s="388" t="s">
        <v>163</v>
      </c>
      <c r="AL8" s="363" t="s">
        <v>162</v>
      </c>
      <c r="AM8" s="388" t="s">
        <v>163</v>
      </c>
      <c r="AN8" s="363" t="s">
        <v>162</v>
      </c>
      <c r="AO8" s="388" t="s">
        <v>163</v>
      </c>
      <c r="AP8" s="372" t="s">
        <v>162</v>
      </c>
      <c r="AQ8" s="372" t="s">
        <v>163</v>
      </c>
      <c r="AR8" s="211" t="s">
        <v>322</v>
      </c>
      <c r="AS8" s="251" t="s">
        <v>323</v>
      </c>
      <c r="AT8" s="211" t="s">
        <v>164</v>
      </c>
      <c r="AU8" s="309" t="s">
        <v>159</v>
      </c>
      <c r="AV8" s="141" t="s">
        <v>322</v>
      </c>
      <c r="AW8" s="141" t="s">
        <v>323</v>
      </c>
      <c r="AX8" s="141" t="s">
        <v>164</v>
      </c>
      <c r="AY8" s="309" t="s">
        <v>159</v>
      </c>
      <c r="AZ8" s="141" t="s">
        <v>322</v>
      </c>
      <c r="BA8" s="141" t="s">
        <v>323</v>
      </c>
      <c r="BB8" s="141" t="s">
        <v>164</v>
      </c>
      <c r="BC8" s="309" t="s">
        <v>159</v>
      </c>
      <c r="BD8" s="389"/>
      <c r="BE8" s="300" t="s">
        <v>322</v>
      </c>
      <c r="BF8" s="301" t="s">
        <v>323</v>
      </c>
      <c r="BG8" s="301" t="s">
        <v>164</v>
      </c>
      <c r="BH8" s="305" t="s">
        <v>159</v>
      </c>
      <c r="BI8" s="182" t="s">
        <v>165</v>
      </c>
      <c r="BJ8" s="183" t="s">
        <v>166</v>
      </c>
      <c r="BK8" s="183" t="s">
        <v>167</v>
      </c>
      <c r="BL8" s="384"/>
      <c r="BM8" s="384"/>
      <c r="BN8" s="365"/>
      <c r="BO8" s="363"/>
      <c r="BP8" s="287" t="s">
        <v>348</v>
      </c>
      <c r="BQ8" s="287" t="s">
        <v>164</v>
      </c>
      <c r="BR8" s="287" t="s">
        <v>348</v>
      </c>
      <c r="BS8" s="287" t="s">
        <v>164</v>
      </c>
      <c r="BT8" s="287" t="s">
        <v>348</v>
      </c>
      <c r="BU8" s="287" t="s">
        <v>164</v>
      </c>
      <c r="BV8" s="287" t="s">
        <v>348</v>
      </c>
      <c r="BW8" s="287" t="s">
        <v>164</v>
      </c>
      <c r="BX8" s="287" t="s">
        <v>348</v>
      </c>
      <c r="BY8" s="287" t="s">
        <v>164</v>
      </c>
    </row>
    <row r="9" spans="1:77" s="151" customFormat="1" ht="27" customHeight="1" x14ac:dyDescent="0.5">
      <c r="A9" s="152" t="s">
        <v>168</v>
      </c>
      <c r="B9" s="274" t="s">
        <v>169</v>
      </c>
      <c r="C9" s="152" t="s">
        <v>170</v>
      </c>
      <c r="D9" s="152" t="s">
        <v>171</v>
      </c>
      <c r="E9" s="152" t="s">
        <v>172</v>
      </c>
      <c r="F9" s="152" t="s">
        <v>173</v>
      </c>
      <c r="G9" s="152" t="s">
        <v>174</v>
      </c>
      <c r="H9" s="152" t="s">
        <v>175</v>
      </c>
      <c r="I9" s="152" t="s">
        <v>176</v>
      </c>
      <c r="J9" s="152" t="s">
        <v>177</v>
      </c>
      <c r="K9" s="152" t="s">
        <v>314</v>
      </c>
      <c r="L9" s="385"/>
      <c r="M9" s="371"/>
      <c r="N9" s="385"/>
      <c r="O9" s="387"/>
      <c r="P9" s="363"/>
      <c r="Q9" s="371"/>
      <c r="R9" s="363"/>
      <c r="S9" s="368"/>
      <c r="T9" s="363"/>
      <c r="U9" s="368"/>
      <c r="V9" s="363"/>
      <c r="W9" s="368"/>
      <c r="X9" s="363"/>
      <c r="Y9" s="368"/>
      <c r="Z9" s="363"/>
      <c r="AA9" s="368"/>
      <c r="AB9" s="363"/>
      <c r="AC9" s="368"/>
      <c r="AD9" s="363"/>
      <c r="AE9" s="388"/>
      <c r="AF9" s="363"/>
      <c r="AG9" s="388"/>
      <c r="AH9" s="363"/>
      <c r="AI9" s="388"/>
      <c r="AJ9" s="363"/>
      <c r="AK9" s="388"/>
      <c r="AL9" s="363"/>
      <c r="AM9" s="388"/>
      <c r="AN9" s="363"/>
      <c r="AO9" s="388"/>
      <c r="AP9" s="372"/>
      <c r="AQ9" s="372"/>
      <c r="AR9" s="154" t="s">
        <v>178</v>
      </c>
      <c r="AS9" s="154" t="s">
        <v>179</v>
      </c>
      <c r="AT9" s="154" t="s">
        <v>180</v>
      </c>
      <c r="AU9" s="310" t="s">
        <v>181</v>
      </c>
      <c r="AV9" s="153" t="s">
        <v>182</v>
      </c>
      <c r="AW9" s="153" t="s">
        <v>183</v>
      </c>
      <c r="AX9" s="153" t="s">
        <v>184</v>
      </c>
      <c r="AY9" s="310" t="s">
        <v>185</v>
      </c>
      <c r="AZ9" s="153" t="s">
        <v>186</v>
      </c>
      <c r="BA9" s="153" t="s">
        <v>187</v>
      </c>
      <c r="BB9" s="153" t="s">
        <v>299</v>
      </c>
      <c r="BC9" s="310" t="s">
        <v>300</v>
      </c>
      <c r="BD9" s="320" t="s">
        <v>188</v>
      </c>
      <c r="BE9" s="302" t="s">
        <v>189</v>
      </c>
      <c r="BF9" s="302" t="s">
        <v>301</v>
      </c>
      <c r="BG9" s="302" t="s">
        <v>302</v>
      </c>
      <c r="BH9" s="306" t="s">
        <v>303</v>
      </c>
      <c r="BI9" s="154" t="s">
        <v>316</v>
      </c>
      <c r="BJ9" s="154" t="s">
        <v>324</v>
      </c>
      <c r="BK9" s="154" t="s">
        <v>325</v>
      </c>
      <c r="BL9" s="154" t="s">
        <v>326</v>
      </c>
      <c r="BM9" s="154" t="s">
        <v>343</v>
      </c>
      <c r="BN9" s="154" t="s">
        <v>344</v>
      </c>
      <c r="BO9" s="154" t="s">
        <v>345</v>
      </c>
      <c r="BP9" s="154" t="s">
        <v>346</v>
      </c>
      <c r="BQ9" s="154" t="s">
        <v>347</v>
      </c>
      <c r="BR9" s="154" t="s">
        <v>349</v>
      </c>
      <c r="BS9" s="154" t="s">
        <v>350</v>
      </c>
      <c r="BT9" s="154" t="s">
        <v>351</v>
      </c>
      <c r="BU9" s="154" t="s">
        <v>352</v>
      </c>
      <c r="BV9" s="154" t="s">
        <v>353</v>
      </c>
      <c r="BW9" s="154" t="s">
        <v>354</v>
      </c>
      <c r="BX9" s="154" t="s">
        <v>355</v>
      </c>
      <c r="BY9" s="154" t="s">
        <v>356</v>
      </c>
    </row>
    <row r="10" spans="1:77" s="142" customFormat="1" x14ac:dyDescent="0.35">
      <c r="A10" s="87"/>
      <c r="B10" s="275"/>
      <c r="C10" s="156"/>
      <c r="D10" s="94"/>
      <c r="E10" s="94"/>
      <c r="F10" s="94"/>
      <c r="G10" s="94"/>
      <c r="H10" s="94"/>
      <c r="I10" s="92"/>
      <c r="J10" s="92"/>
      <c r="K10" s="92"/>
      <c r="L10" s="145"/>
      <c r="M10" s="71"/>
      <c r="N10" s="145"/>
      <c r="O10" s="71"/>
      <c r="P10" s="145"/>
      <c r="Q10" s="71"/>
      <c r="R10" s="145"/>
      <c r="S10" s="72"/>
      <c r="T10" s="145"/>
      <c r="U10" s="72"/>
      <c r="V10" s="145"/>
      <c r="W10" s="72"/>
      <c r="X10" s="145"/>
      <c r="Y10" s="72"/>
      <c r="Z10" s="145"/>
      <c r="AA10" s="72"/>
      <c r="AB10" s="145"/>
      <c r="AC10" s="72"/>
      <c r="AD10" s="146"/>
      <c r="AE10" s="73"/>
      <c r="AF10" s="146"/>
      <c r="AG10" s="73"/>
      <c r="AH10" s="146"/>
      <c r="AI10" s="73"/>
      <c r="AJ10" s="146"/>
      <c r="AK10" s="73"/>
      <c r="AL10" s="146"/>
      <c r="AM10" s="73"/>
      <c r="AN10" s="146"/>
      <c r="AO10" s="73"/>
      <c r="AP10" s="317"/>
      <c r="AQ10" s="317"/>
      <c r="AR10" s="87"/>
      <c r="AS10" s="87"/>
      <c r="AT10" s="87"/>
      <c r="AU10" s="311"/>
      <c r="AV10" s="147"/>
      <c r="AW10" s="147"/>
      <c r="AX10" s="148"/>
      <c r="AY10" s="311"/>
      <c r="AZ10" s="149"/>
      <c r="BA10" s="149"/>
      <c r="BB10" s="149"/>
      <c r="BC10" s="311"/>
      <c r="BD10" s="321"/>
      <c r="BE10" s="303"/>
      <c r="BF10" s="303"/>
      <c r="BG10" s="303"/>
      <c r="BH10" s="307"/>
      <c r="BI10" s="106"/>
      <c r="BJ10" s="106"/>
      <c r="BK10" s="155"/>
      <c r="BL10" s="247"/>
      <c r="BM10" s="247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</row>
    <row r="11" spans="1:77" s="142" customFormat="1" x14ac:dyDescent="0.35">
      <c r="A11" s="92"/>
      <c r="B11" s="275"/>
      <c r="C11" s="156"/>
      <c r="D11" s="94"/>
      <c r="E11" s="94"/>
      <c r="F11" s="94"/>
      <c r="G11" s="94"/>
      <c r="H11" s="94"/>
      <c r="I11" s="92"/>
      <c r="J11" s="92"/>
      <c r="K11" s="92"/>
      <c r="L11" s="157"/>
      <c r="M11" s="158"/>
      <c r="N11" s="157"/>
      <c r="O11" s="158"/>
      <c r="P11" s="157"/>
      <c r="Q11" s="158"/>
      <c r="R11" s="157"/>
      <c r="S11" s="159"/>
      <c r="T11" s="157"/>
      <c r="U11" s="159"/>
      <c r="V11" s="157"/>
      <c r="W11" s="159"/>
      <c r="X11" s="157"/>
      <c r="Y11" s="159"/>
      <c r="Z11" s="157"/>
      <c r="AA11" s="159"/>
      <c r="AB11" s="157"/>
      <c r="AC11" s="159"/>
      <c r="AD11" s="160"/>
      <c r="AE11" s="161"/>
      <c r="AF11" s="160"/>
      <c r="AG11" s="161"/>
      <c r="AH11" s="160"/>
      <c r="AI11" s="161"/>
      <c r="AJ11" s="160"/>
      <c r="AK11" s="161"/>
      <c r="AL11" s="160"/>
      <c r="AM11" s="161"/>
      <c r="AN11" s="160"/>
      <c r="AO11" s="161"/>
      <c r="AP11" s="318"/>
      <c r="AQ11" s="318"/>
      <c r="AR11" s="92"/>
      <c r="AS11" s="92"/>
      <c r="AT11" s="92"/>
      <c r="AU11" s="312"/>
      <c r="AV11" s="162"/>
      <c r="AW11" s="162"/>
      <c r="AX11" s="148"/>
      <c r="AY11" s="312"/>
      <c r="AZ11" s="163"/>
      <c r="BA11" s="163"/>
      <c r="BB11" s="163"/>
      <c r="BC11" s="312"/>
      <c r="BD11" s="322"/>
      <c r="BE11" s="303"/>
      <c r="BF11" s="303"/>
      <c r="BG11" s="303"/>
      <c r="BH11" s="307"/>
      <c r="BI11" s="106"/>
      <c r="BJ11" s="164"/>
      <c r="BK11" s="155"/>
      <c r="BL11" s="248"/>
      <c r="BM11" s="248"/>
      <c r="BN11" s="165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</row>
    <row r="12" spans="1:77" s="142" customFormat="1" x14ac:dyDescent="0.35">
      <c r="A12" s="92"/>
      <c r="B12" s="275"/>
      <c r="C12" s="156"/>
      <c r="D12" s="94"/>
      <c r="E12" s="94"/>
      <c r="F12" s="94"/>
      <c r="G12" s="94"/>
      <c r="H12" s="94"/>
      <c r="I12" s="92"/>
      <c r="J12" s="92"/>
      <c r="K12" s="92"/>
      <c r="L12" s="157"/>
      <c r="M12" s="158"/>
      <c r="N12" s="157"/>
      <c r="O12" s="158"/>
      <c r="P12" s="157"/>
      <c r="Q12" s="158"/>
      <c r="R12" s="157"/>
      <c r="S12" s="159"/>
      <c r="T12" s="157"/>
      <c r="U12" s="159"/>
      <c r="V12" s="157"/>
      <c r="W12" s="159"/>
      <c r="X12" s="157"/>
      <c r="Y12" s="159"/>
      <c r="Z12" s="157"/>
      <c r="AA12" s="159"/>
      <c r="AB12" s="157"/>
      <c r="AC12" s="159"/>
      <c r="AD12" s="160"/>
      <c r="AE12" s="161"/>
      <c r="AF12" s="160"/>
      <c r="AG12" s="161"/>
      <c r="AH12" s="160"/>
      <c r="AI12" s="161"/>
      <c r="AJ12" s="160"/>
      <c r="AK12" s="161"/>
      <c r="AL12" s="160"/>
      <c r="AM12" s="161"/>
      <c r="AN12" s="160"/>
      <c r="AO12" s="161"/>
      <c r="AP12" s="318"/>
      <c r="AQ12" s="318"/>
      <c r="AR12" s="92"/>
      <c r="AS12" s="92"/>
      <c r="AT12" s="92"/>
      <c r="AU12" s="312"/>
      <c r="AV12" s="162"/>
      <c r="AW12" s="162"/>
      <c r="AX12" s="148"/>
      <c r="AY12" s="312"/>
      <c r="AZ12" s="163"/>
      <c r="BA12" s="163"/>
      <c r="BB12" s="163"/>
      <c r="BC12" s="312"/>
      <c r="BD12" s="322"/>
      <c r="BE12" s="303"/>
      <c r="BF12" s="303"/>
      <c r="BG12" s="303"/>
      <c r="BH12" s="307"/>
      <c r="BI12" s="106"/>
      <c r="BJ12" s="164"/>
      <c r="BK12" s="155"/>
      <c r="BL12" s="248"/>
      <c r="BM12" s="248"/>
      <c r="BN12" s="165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</row>
    <row r="13" spans="1:77" s="142" customFormat="1" hidden="1" x14ac:dyDescent="0.35">
      <c r="A13" s="92"/>
      <c r="B13" s="275"/>
      <c r="C13" s="156"/>
      <c r="D13" s="94"/>
      <c r="E13" s="94"/>
      <c r="F13" s="94"/>
      <c r="G13" s="94"/>
      <c r="H13" s="94"/>
      <c r="I13" s="92"/>
      <c r="J13" s="92"/>
      <c r="K13" s="92"/>
      <c r="L13" s="157"/>
      <c r="M13" s="158"/>
      <c r="N13" s="157"/>
      <c r="O13" s="158"/>
      <c r="P13" s="157"/>
      <c r="Q13" s="158"/>
      <c r="R13" s="157"/>
      <c r="S13" s="159"/>
      <c r="T13" s="157"/>
      <c r="U13" s="159"/>
      <c r="V13" s="157"/>
      <c r="W13" s="159"/>
      <c r="X13" s="157"/>
      <c r="Y13" s="159"/>
      <c r="Z13" s="157"/>
      <c r="AA13" s="159"/>
      <c r="AB13" s="157"/>
      <c r="AC13" s="159"/>
      <c r="AD13" s="160"/>
      <c r="AE13" s="161"/>
      <c r="AF13" s="160"/>
      <c r="AG13" s="161"/>
      <c r="AH13" s="160"/>
      <c r="AI13" s="161"/>
      <c r="AJ13" s="160"/>
      <c r="AK13" s="161"/>
      <c r="AL13" s="160"/>
      <c r="AM13" s="161"/>
      <c r="AN13" s="160"/>
      <c r="AO13" s="161"/>
      <c r="AP13" s="318"/>
      <c r="AQ13" s="318"/>
      <c r="AR13" s="92"/>
      <c r="AS13" s="92"/>
      <c r="AT13" s="92"/>
      <c r="AU13" s="312"/>
      <c r="AV13" s="162"/>
      <c r="AW13" s="162"/>
      <c r="AX13" s="148"/>
      <c r="AY13" s="312"/>
      <c r="AZ13" s="163"/>
      <c r="BA13" s="163"/>
      <c r="BB13" s="163"/>
      <c r="BC13" s="312"/>
      <c r="BD13" s="322"/>
      <c r="BE13" s="303"/>
      <c r="BF13" s="303"/>
      <c r="BG13" s="303"/>
      <c r="BH13" s="307"/>
      <c r="BI13" s="106"/>
      <c r="BJ13" s="164"/>
      <c r="BK13" s="155"/>
      <c r="BL13" s="248"/>
      <c r="BM13" s="248"/>
      <c r="BN13" s="165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</row>
    <row r="14" spans="1:77" s="142" customFormat="1" hidden="1" x14ac:dyDescent="0.35">
      <c r="A14" s="92"/>
      <c r="B14" s="275"/>
      <c r="C14" s="156"/>
      <c r="D14" s="94"/>
      <c r="E14" s="94"/>
      <c r="F14" s="94"/>
      <c r="G14" s="94"/>
      <c r="H14" s="94"/>
      <c r="I14" s="92"/>
      <c r="J14" s="92"/>
      <c r="K14" s="92"/>
      <c r="L14" s="157"/>
      <c r="M14" s="158"/>
      <c r="N14" s="157"/>
      <c r="O14" s="158"/>
      <c r="P14" s="157"/>
      <c r="Q14" s="158"/>
      <c r="R14" s="157"/>
      <c r="S14" s="159"/>
      <c r="T14" s="157"/>
      <c r="U14" s="159"/>
      <c r="V14" s="157"/>
      <c r="W14" s="159"/>
      <c r="X14" s="157"/>
      <c r="Y14" s="159"/>
      <c r="Z14" s="157"/>
      <c r="AA14" s="159"/>
      <c r="AB14" s="157"/>
      <c r="AC14" s="159"/>
      <c r="AD14" s="160"/>
      <c r="AE14" s="161"/>
      <c r="AF14" s="160"/>
      <c r="AG14" s="161"/>
      <c r="AH14" s="160"/>
      <c r="AI14" s="161"/>
      <c r="AJ14" s="160"/>
      <c r="AK14" s="161"/>
      <c r="AL14" s="160"/>
      <c r="AM14" s="161"/>
      <c r="AN14" s="160"/>
      <c r="AO14" s="161"/>
      <c r="AP14" s="318"/>
      <c r="AQ14" s="318"/>
      <c r="AR14" s="92"/>
      <c r="AS14" s="92"/>
      <c r="AT14" s="92"/>
      <c r="AU14" s="312"/>
      <c r="AV14" s="162"/>
      <c r="AW14" s="162"/>
      <c r="AX14" s="148"/>
      <c r="AY14" s="312"/>
      <c r="AZ14" s="163"/>
      <c r="BA14" s="163"/>
      <c r="BB14" s="163"/>
      <c r="BC14" s="312"/>
      <c r="BD14" s="322"/>
      <c r="BE14" s="303"/>
      <c r="BF14" s="303"/>
      <c r="BG14" s="303"/>
      <c r="BH14" s="307"/>
      <c r="BI14" s="106"/>
      <c r="BJ14" s="164"/>
      <c r="BK14" s="155"/>
      <c r="BL14" s="248"/>
      <c r="BM14" s="248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</row>
    <row r="15" spans="1:77" s="142" customFormat="1" hidden="1" x14ac:dyDescent="0.35">
      <c r="A15" s="92"/>
      <c r="B15" s="275"/>
      <c r="C15" s="156"/>
      <c r="D15" s="94"/>
      <c r="E15" s="94"/>
      <c r="F15" s="94"/>
      <c r="G15" s="94"/>
      <c r="H15" s="94"/>
      <c r="I15" s="92"/>
      <c r="J15" s="92"/>
      <c r="K15" s="92"/>
      <c r="L15" s="157"/>
      <c r="M15" s="158"/>
      <c r="N15" s="157"/>
      <c r="O15" s="158"/>
      <c r="P15" s="157"/>
      <c r="Q15" s="158"/>
      <c r="R15" s="157"/>
      <c r="S15" s="159"/>
      <c r="T15" s="157"/>
      <c r="U15" s="159"/>
      <c r="V15" s="157"/>
      <c r="W15" s="159"/>
      <c r="X15" s="157"/>
      <c r="Y15" s="159"/>
      <c r="Z15" s="157"/>
      <c r="AA15" s="159"/>
      <c r="AB15" s="157"/>
      <c r="AC15" s="159"/>
      <c r="AD15" s="160"/>
      <c r="AE15" s="161"/>
      <c r="AF15" s="160"/>
      <c r="AG15" s="161"/>
      <c r="AH15" s="160"/>
      <c r="AI15" s="161"/>
      <c r="AJ15" s="160"/>
      <c r="AK15" s="161"/>
      <c r="AL15" s="160"/>
      <c r="AM15" s="161"/>
      <c r="AN15" s="160"/>
      <c r="AO15" s="161"/>
      <c r="AP15" s="318"/>
      <c r="AQ15" s="318"/>
      <c r="AR15" s="92"/>
      <c r="AS15" s="92"/>
      <c r="AT15" s="92"/>
      <c r="AU15" s="312"/>
      <c r="AV15" s="162"/>
      <c r="AW15" s="162"/>
      <c r="AX15" s="148"/>
      <c r="AY15" s="312"/>
      <c r="AZ15" s="163"/>
      <c r="BA15" s="163"/>
      <c r="BB15" s="163"/>
      <c r="BC15" s="312"/>
      <c r="BD15" s="322"/>
      <c r="BE15" s="303"/>
      <c r="BF15" s="303"/>
      <c r="BG15" s="303"/>
      <c r="BH15" s="307"/>
      <c r="BI15" s="106"/>
      <c r="BJ15" s="164"/>
      <c r="BK15" s="155"/>
      <c r="BL15" s="248"/>
      <c r="BM15" s="248"/>
      <c r="BN15" s="165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</row>
    <row r="16" spans="1:77" s="142" customFormat="1" hidden="1" x14ac:dyDescent="0.35">
      <c r="A16" s="92"/>
      <c r="B16" s="275"/>
      <c r="C16" s="156"/>
      <c r="D16" s="94"/>
      <c r="E16" s="94"/>
      <c r="F16" s="94"/>
      <c r="G16" s="94"/>
      <c r="H16" s="94"/>
      <c r="I16" s="92"/>
      <c r="J16" s="92"/>
      <c r="K16" s="92"/>
      <c r="L16" s="157"/>
      <c r="M16" s="158"/>
      <c r="N16" s="157"/>
      <c r="O16" s="158"/>
      <c r="P16" s="157"/>
      <c r="Q16" s="158"/>
      <c r="R16" s="157"/>
      <c r="S16" s="159"/>
      <c r="T16" s="157"/>
      <c r="U16" s="159"/>
      <c r="V16" s="157"/>
      <c r="W16" s="159"/>
      <c r="X16" s="157"/>
      <c r="Y16" s="159"/>
      <c r="Z16" s="157"/>
      <c r="AA16" s="159"/>
      <c r="AB16" s="157"/>
      <c r="AC16" s="159"/>
      <c r="AD16" s="160"/>
      <c r="AE16" s="161"/>
      <c r="AF16" s="160"/>
      <c r="AG16" s="161"/>
      <c r="AH16" s="160"/>
      <c r="AI16" s="161"/>
      <c r="AJ16" s="160"/>
      <c r="AK16" s="161"/>
      <c r="AL16" s="160"/>
      <c r="AM16" s="161"/>
      <c r="AN16" s="160"/>
      <c r="AO16" s="161"/>
      <c r="AP16" s="318"/>
      <c r="AQ16" s="318"/>
      <c r="AR16" s="92"/>
      <c r="AS16" s="92"/>
      <c r="AT16" s="92"/>
      <c r="AU16" s="312"/>
      <c r="AV16" s="162"/>
      <c r="AW16" s="162"/>
      <c r="AX16" s="148"/>
      <c r="AY16" s="312"/>
      <c r="AZ16" s="163"/>
      <c r="BA16" s="163"/>
      <c r="BB16" s="163"/>
      <c r="BC16" s="312"/>
      <c r="BD16" s="322"/>
      <c r="BE16" s="303"/>
      <c r="BF16" s="303"/>
      <c r="BG16" s="303"/>
      <c r="BH16" s="307"/>
      <c r="BI16" s="106"/>
      <c r="BJ16" s="164"/>
      <c r="BK16" s="155"/>
      <c r="BL16" s="248"/>
      <c r="BM16" s="248"/>
      <c r="BN16" s="165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</row>
    <row r="17" spans="1:77" s="142" customFormat="1" hidden="1" x14ac:dyDescent="0.35">
      <c r="A17" s="92"/>
      <c r="B17" s="275"/>
      <c r="C17" s="156"/>
      <c r="D17" s="94"/>
      <c r="E17" s="94"/>
      <c r="F17" s="94"/>
      <c r="G17" s="94"/>
      <c r="H17" s="94"/>
      <c r="I17" s="92"/>
      <c r="J17" s="92"/>
      <c r="K17" s="92"/>
      <c r="L17" s="157"/>
      <c r="M17" s="158"/>
      <c r="N17" s="157"/>
      <c r="O17" s="158"/>
      <c r="P17" s="157"/>
      <c r="Q17" s="158"/>
      <c r="R17" s="157"/>
      <c r="S17" s="159"/>
      <c r="T17" s="157"/>
      <c r="U17" s="159"/>
      <c r="V17" s="157"/>
      <c r="W17" s="159"/>
      <c r="X17" s="157"/>
      <c r="Y17" s="159"/>
      <c r="Z17" s="157"/>
      <c r="AA17" s="159"/>
      <c r="AB17" s="157"/>
      <c r="AC17" s="159"/>
      <c r="AD17" s="160"/>
      <c r="AE17" s="161"/>
      <c r="AF17" s="160"/>
      <c r="AG17" s="161"/>
      <c r="AH17" s="160"/>
      <c r="AI17" s="161"/>
      <c r="AJ17" s="160"/>
      <c r="AK17" s="161"/>
      <c r="AL17" s="160"/>
      <c r="AM17" s="161"/>
      <c r="AN17" s="160"/>
      <c r="AO17" s="161"/>
      <c r="AP17" s="318"/>
      <c r="AQ17" s="318"/>
      <c r="AR17" s="92"/>
      <c r="AS17" s="92"/>
      <c r="AT17" s="92"/>
      <c r="AU17" s="312"/>
      <c r="AV17" s="162"/>
      <c r="AW17" s="162"/>
      <c r="AX17" s="148"/>
      <c r="AY17" s="312"/>
      <c r="AZ17" s="163"/>
      <c r="BA17" s="163"/>
      <c r="BB17" s="163"/>
      <c r="BC17" s="312"/>
      <c r="BD17" s="322"/>
      <c r="BE17" s="303"/>
      <c r="BF17" s="303"/>
      <c r="BG17" s="303"/>
      <c r="BH17" s="307"/>
      <c r="BI17" s="106"/>
      <c r="BJ17" s="164"/>
      <c r="BK17" s="155"/>
      <c r="BL17" s="248"/>
      <c r="BM17" s="248"/>
      <c r="BN17" s="165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</row>
    <row r="18" spans="1:77" s="142" customFormat="1" hidden="1" x14ac:dyDescent="0.35">
      <c r="A18" s="92"/>
      <c r="B18" s="275"/>
      <c r="C18" s="156"/>
      <c r="D18" s="94"/>
      <c r="E18" s="94"/>
      <c r="F18" s="94"/>
      <c r="G18" s="94"/>
      <c r="H18" s="94"/>
      <c r="I18" s="92"/>
      <c r="J18" s="92"/>
      <c r="K18" s="92"/>
      <c r="L18" s="157"/>
      <c r="M18" s="158"/>
      <c r="N18" s="157"/>
      <c r="O18" s="158"/>
      <c r="P18" s="157"/>
      <c r="Q18" s="158"/>
      <c r="R18" s="157"/>
      <c r="S18" s="159"/>
      <c r="T18" s="157"/>
      <c r="U18" s="159"/>
      <c r="V18" s="157"/>
      <c r="W18" s="159"/>
      <c r="X18" s="157"/>
      <c r="Y18" s="159"/>
      <c r="Z18" s="157"/>
      <c r="AA18" s="159"/>
      <c r="AB18" s="157"/>
      <c r="AC18" s="159"/>
      <c r="AD18" s="160"/>
      <c r="AE18" s="161"/>
      <c r="AF18" s="160"/>
      <c r="AG18" s="161"/>
      <c r="AH18" s="160"/>
      <c r="AI18" s="161"/>
      <c r="AJ18" s="160"/>
      <c r="AK18" s="161"/>
      <c r="AL18" s="160"/>
      <c r="AM18" s="161"/>
      <c r="AN18" s="160"/>
      <c r="AO18" s="161"/>
      <c r="AP18" s="318"/>
      <c r="AQ18" s="318"/>
      <c r="AR18" s="92"/>
      <c r="AS18" s="92"/>
      <c r="AT18" s="92"/>
      <c r="AU18" s="312"/>
      <c r="AV18" s="162"/>
      <c r="AW18" s="162"/>
      <c r="AX18" s="148"/>
      <c r="AY18" s="312"/>
      <c r="AZ18" s="163"/>
      <c r="BA18" s="163"/>
      <c r="BB18" s="163"/>
      <c r="BC18" s="312"/>
      <c r="BD18" s="322"/>
      <c r="BE18" s="303"/>
      <c r="BF18" s="303"/>
      <c r="BG18" s="303"/>
      <c r="BH18" s="307"/>
      <c r="BI18" s="106"/>
      <c r="BJ18" s="164"/>
      <c r="BK18" s="155"/>
      <c r="BL18" s="248"/>
      <c r="BM18" s="248"/>
      <c r="BN18" s="165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</row>
    <row r="19" spans="1:77" s="142" customFormat="1" hidden="1" x14ac:dyDescent="0.35">
      <c r="A19" s="92"/>
      <c r="B19" s="275"/>
      <c r="C19" s="156"/>
      <c r="D19" s="94"/>
      <c r="E19" s="94"/>
      <c r="F19" s="94"/>
      <c r="G19" s="94"/>
      <c r="H19" s="94"/>
      <c r="I19" s="92"/>
      <c r="J19" s="92"/>
      <c r="K19" s="92"/>
      <c r="L19" s="157"/>
      <c r="M19" s="158"/>
      <c r="N19" s="157"/>
      <c r="O19" s="158"/>
      <c r="P19" s="157"/>
      <c r="Q19" s="158"/>
      <c r="R19" s="157"/>
      <c r="S19" s="159"/>
      <c r="T19" s="157"/>
      <c r="U19" s="159"/>
      <c r="V19" s="157"/>
      <c r="W19" s="159"/>
      <c r="X19" s="157"/>
      <c r="Y19" s="159"/>
      <c r="Z19" s="157"/>
      <c r="AA19" s="159"/>
      <c r="AB19" s="157"/>
      <c r="AC19" s="159"/>
      <c r="AD19" s="160"/>
      <c r="AE19" s="161"/>
      <c r="AF19" s="160"/>
      <c r="AG19" s="161"/>
      <c r="AH19" s="160"/>
      <c r="AI19" s="161"/>
      <c r="AJ19" s="160"/>
      <c r="AK19" s="161"/>
      <c r="AL19" s="160"/>
      <c r="AM19" s="161"/>
      <c r="AN19" s="160"/>
      <c r="AO19" s="161"/>
      <c r="AP19" s="318"/>
      <c r="AQ19" s="318"/>
      <c r="AR19" s="92"/>
      <c r="AS19" s="92"/>
      <c r="AT19" s="92"/>
      <c r="AU19" s="312"/>
      <c r="AV19" s="162"/>
      <c r="AW19" s="162"/>
      <c r="AX19" s="148"/>
      <c r="AY19" s="312"/>
      <c r="AZ19" s="163"/>
      <c r="BA19" s="163"/>
      <c r="BB19" s="163"/>
      <c r="BC19" s="312"/>
      <c r="BD19" s="322"/>
      <c r="BE19" s="303"/>
      <c r="BF19" s="303"/>
      <c r="BG19" s="303"/>
      <c r="BH19" s="307"/>
      <c r="BI19" s="106"/>
      <c r="BJ19" s="164"/>
      <c r="BK19" s="155"/>
      <c r="BL19" s="248"/>
      <c r="BM19" s="248"/>
      <c r="BN19" s="165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</row>
    <row r="20" spans="1:77" s="142" customFormat="1" hidden="1" x14ac:dyDescent="0.35">
      <c r="A20" s="92"/>
      <c r="B20" s="275"/>
      <c r="C20" s="156"/>
      <c r="D20" s="94"/>
      <c r="E20" s="94"/>
      <c r="F20" s="94"/>
      <c r="G20" s="94"/>
      <c r="H20" s="94"/>
      <c r="I20" s="92"/>
      <c r="J20" s="92"/>
      <c r="K20" s="92"/>
      <c r="L20" s="157"/>
      <c r="M20" s="158"/>
      <c r="N20" s="157"/>
      <c r="O20" s="158"/>
      <c r="P20" s="157"/>
      <c r="Q20" s="158"/>
      <c r="R20" s="157"/>
      <c r="S20" s="159"/>
      <c r="T20" s="157"/>
      <c r="U20" s="159"/>
      <c r="V20" s="157"/>
      <c r="W20" s="159"/>
      <c r="X20" s="157"/>
      <c r="Y20" s="159"/>
      <c r="Z20" s="157"/>
      <c r="AA20" s="159"/>
      <c r="AB20" s="157"/>
      <c r="AC20" s="159"/>
      <c r="AD20" s="160"/>
      <c r="AE20" s="161"/>
      <c r="AF20" s="160"/>
      <c r="AG20" s="161"/>
      <c r="AH20" s="160"/>
      <c r="AI20" s="161"/>
      <c r="AJ20" s="160"/>
      <c r="AK20" s="161"/>
      <c r="AL20" s="160"/>
      <c r="AM20" s="161"/>
      <c r="AN20" s="160"/>
      <c r="AO20" s="161"/>
      <c r="AP20" s="318"/>
      <c r="AQ20" s="318"/>
      <c r="AR20" s="92"/>
      <c r="AS20" s="92"/>
      <c r="AT20" s="92"/>
      <c r="AU20" s="312"/>
      <c r="AV20" s="162"/>
      <c r="AW20" s="162"/>
      <c r="AX20" s="148"/>
      <c r="AY20" s="312"/>
      <c r="AZ20" s="163"/>
      <c r="BA20" s="163"/>
      <c r="BB20" s="163"/>
      <c r="BC20" s="312"/>
      <c r="BD20" s="322"/>
      <c r="BE20" s="303"/>
      <c r="BF20" s="303"/>
      <c r="BG20" s="303"/>
      <c r="BH20" s="307"/>
      <c r="BI20" s="106"/>
      <c r="BJ20" s="164"/>
      <c r="BK20" s="155"/>
      <c r="BL20" s="248"/>
      <c r="BM20" s="248"/>
      <c r="BN20" s="165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</row>
    <row r="21" spans="1:77" s="142" customFormat="1" hidden="1" x14ac:dyDescent="0.35">
      <c r="A21" s="92"/>
      <c r="B21" s="275"/>
      <c r="C21" s="156"/>
      <c r="D21" s="94"/>
      <c r="E21" s="94"/>
      <c r="F21" s="94"/>
      <c r="G21" s="94"/>
      <c r="H21" s="94"/>
      <c r="I21" s="92"/>
      <c r="J21" s="92"/>
      <c r="K21" s="92"/>
      <c r="L21" s="157"/>
      <c r="M21" s="158"/>
      <c r="N21" s="157"/>
      <c r="O21" s="158"/>
      <c r="P21" s="157"/>
      <c r="Q21" s="158"/>
      <c r="R21" s="157"/>
      <c r="S21" s="159"/>
      <c r="T21" s="157"/>
      <c r="U21" s="159"/>
      <c r="V21" s="157"/>
      <c r="W21" s="159"/>
      <c r="X21" s="157"/>
      <c r="Y21" s="159"/>
      <c r="Z21" s="157"/>
      <c r="AA21" s="159"/>
      <c r="AB21" s="157"/>
      <c r="AC21" s="159"/>
      <c r="AD21" s="160"/>
      <c r="AE21" s="161"/>
      <c r="AF21" s="160"/>
      <c r="AG21" s="161"/>
      <c r="AH21" s="160"/>
      <c r="AI21" s="161"/>
      <c r="AJ21" s="160"/>
      <c r="AK21" s="161"/>
      <c r="AL21" s="160"/>
      <c r="AM21" s="161"/>
      <c r="AN21" s="160"/>
      <c r="AO21" s="161"/>
      <c r="AP21" s="318"/>
      <c r="AQ21" s="318"/>
      <c r="AR21" s="92"/>
      <c r="AS21" s="92"/>
      <c r="AT21" s="92"/>
      <c r="AU21" s="312"/>
      <c r="AV21" s="162"/>
      <c r="AW21" s="162"/>
      <c r="AX21" s="148"/>
      <c r="AY21" s="312"/>
      <c r="AZ21" s="163"/>
      <c r="BA21" s="163"/>
      <c r="BB21" s="163"/>
      <c r="BC21" s="312"/>
      <c r="BD21" s="322"/>
      <c r="BE21" s="303"/>
      <c r="BF21" s="303"/>
      <c r="BG21" s="303"/>
      <c r="BH21" s="307"/>
      <c r="BI21" s="106"/>
      <c r="BJ21" s="164"/>
      <c r="BK21" s="155"/>
      <c r="BL21" s="248"/>
      <c r="BM21" s="248"/>
      <c r="BN21" s="165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</row>
    <row r="22" spans="1:77" s="142" customFormat="1" hidden="1" x14ac:dyDescent="0.35">
      <c r="A22" s="92"/>
      <c r="B22" s="275"/>
      <c r="C22" s="156"/>
      <c r="D22" s="94"/>
      <c r="E22" s="94"/>
      <c r="F22" s="94"/>
      <c r="G22" s="94"/>
      <c r="H22" s="94"/>
      <c r="I22" s="92"/>
      <c r="J22" s="92"/>
      <c r="K22" s="92"/>
      <c r="L22" s="157"/>
      <c r="M22" s="158"/>
      <c r="N22" s="157"/>
      <c r="O22" s="158"/>
      <c r="P22" s="157"/>
      <c r="Q22" s="158"/>
      <c r="R22" s="157"/>
      <c r="S22" s="159"/>
      <c r="T22" s="157"/>
      <c r="U22" s="159"/>
      <c r="V22" s="157"/>
      <c r="W22" s="159"/>
      <c r="X22" s="157"/>
      <c r="Y22" s="159"/>
      <c r="Z22" s="157"/>
      <c r="AA22" s="159"/>
      <c r="AB22" s="157"/>
      <c r="AC22" s="159"/>
      <c r="AD22" s="160"/>
      <c r="AE22" s="161"/>
      <c r="AF22" s="160"/>
      <c r="AG22" s="161"/>
      <c r="AH22" s="160"/>
      <c r="AI22" s="161"/>
      <c r="AJ22" s="160"/>
      <c r="AK22" s="161"/>
      <c r="AL22" s="160"/>
      <c r="AM22" s="161"/>
      <c r="AN22" s="160"/>
      <c r="AO22" s="161"/>
      <c r="AP22" s="318"/>
      <c r="AQ22" s="318"/>
      <c r="AR22" s="92"/>
      <c r="AS22" s="92"/>
      <c r="AT22" s="92"/>
      <c r="AU22" s="312"/>
      <c r="AV22" s="162"/>
      <c r="AW22" s="162"/>
      <c r="AX22" s="148"/>
      <c r="AY22" s="312"/>
      <c r="AZ22" s="163"/>
      <c r="BA22" s="163"/>
      <c r="BB22" s="163"/>
      <c r="BC22" s="312"/>
      <c r="BD22" s="322"/>
      <c r="BE22" s="303"/>
      <c r="BF22" s="303"/>
      <c r="BG22" s="303"/>
      <c r="BH22" s="307"/>
      <c r="BI22" s="106"/>
      <c r="BJ22" s="164"/>
      <c r="BK22" s="155"/>
      <c r="BL22" s="248"/>
      <c r="BM22" s="248"/>
      <c r="BN22" s="165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</row>
    <row r="23" spans="1:77" s="142" customFormat="1" hidden="1" x14ac:dyDescent="0.35">
      <c r="A23" s="92"/>
      <c r="B23" s="275"/>
      <c r="C23" s="156"/>
      <c r="D23" s="94"/>
      <c r="E23" s="94"/>
      <c r="F23" s="94"/>
      <c r="G23" s="94"/>
      <c r="H23" s="94"/>
      <c r="I23" s="92"/>
      <c r="J23" s="92"/>
      <c r="K23" s="92"/>
      <c r="L23" s="157"/>
      <c r="M23" s="158"/>
      <c r="N23" s="157"/>
      <c r="O23" s="158"/>
      <c r="P23" s="157"/>
      <c r="Q23" s="158"/>
      <c r="R23" s="157"/>
      <c r="S23" s="159"/>
      <c r="T23" s="157"/>
      <c r="U23" s="159"/>
      <c r="V23" s="157"/>
      <c r="W23" s="159"/>
      <c r="X23" s="157"/>
      <c r="Y23" s="159"/>
      <c r="Z23" s="157"/>
      <c r="AA23" s="159"/>
      <c r="AB23" s="157"/>
      <c r="AC23" s="159"/>
      <c r="AD23" s="160"/>
      <c r="AE23" s="161"/>
      <c r="AF23" s="160"/>
      <c r="AG23" s="161"/>
      <c r="AH23" s="160"/>
      <c r="AI23" s="161"/>
      <c r="AJ23" s="160"/>
      <c r="AK23" s="161"/>
      <c r="AL23" s="160"/>
      <c r="AM23" s="161"/>
      <c r="AN23" s="160"/>
      <c r="AO23" s="161"/>
      <c r="AP23" s="318"/>
      <c r="AQ23" s="318"/>
      <c r="AR23" s="92"/>
      <c r="AS23" s="92"/>
      <c r="AT23" s="92"/>
      <c r="AU23" s="312"/>
      <c r="AV23" s="162"/>
      <c r="AW23" s="162"/>
      <c r="AX23" s="148"/>
      <c r="AY23" s="312"/>
      <c r="AZ23" s="163"/>
      <c r="BA23" s="163"/>
      <c r="BB23" s="163"/>
      <c r="BC23" s="312"/>
      <c r="BD23" s="322"/>
      <c r="BE23" s="303"/>
      <c r="BF23" s="303"/>
      <c r="BG23" s="303"/>
      <c r="BH23" s="307"/>
      <c r="BI23" s="106"/>
      <c r="BJ23" s="164"/>
      <c r="BK23" s="155"/>
      <c r="BL23" s="248"/>
      <c r="BM23" s="248"/>
      <c r="BN23" s="165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</row>
    <row r="24" spans="1:77" s="142" customFormat="1" hidden="1" x14ac:dyDescent="0.35">
      <c r="A24" s="92"/>
      <c r="B24" s="275"/>
      <c r="C24" s="156"/>
      <c r="D24" s="94"/>
      <c r="E24" s="94"/>
      <c r="F24" s="94"/>
      <c r="G24" s="94"/>
      <c r="H24" s="94"/>
      <c r="I24" s="92"/>
      <c r="J24" s="92"/>
      <c r="K24" s="92"/>
      <c r="L24" s="157"/>
      <c r="M24" s="158"/>
      <c r="N24" s="157"/>
      <c r="O24" s="158"/>
      <c r="P24" s="157"/>
      <c r="Q24" s="158"/>
      <c r="R24" s="157"/>
      <c r="S24" s="159"/>
      <c r="T24" s="157"/>
      <c r="U24" s="159"/>
      <c r="V24" s="157"/>
      <c r="W24" s="159"/>
      <c r="X24" s="157"/>
      <c r="Y24" s="159"/>
      <c r="Z24" s="157"/>
      <c r="AA24" s="159"/>
      <c r="AB24" s="157"/>
      <c r="AC24" s="159"/>
      <c r="AD24" s="160"/>
      <c r="AE24" s="161"/>
      <c r="AF24" s="160"/>
      <c r="AG24" s="161"/>
      <c r="AH24" s="160"/>
      <c r="AI24" s="161"/>
      <c r="AJ24" s="160"/>
      <c r="AK24" s="161"/>
      <c r="AL24" s="160"/>
      <c r="AM24" s="161"/>
      <c r="AN24" s="160"/>
      <c r="AO24" s="161"/>
      <c r="AP24" s="318"/>
      <c r="AQ24" s="318"/>
      <c r="AR24" s="92"/>
      <c r="AS24" s="92"/>
      <c r="AT24" s="92"/>
      <c r="AU24" s="312"/>
      <c r="AV24" s="162"/>
      <c r="AW24" s="162"/>
      <c r="AX24" s="148"/>
      <c r="AY24" s="312"/>
      <c r="AZ24" s="163"/>
      <c r="BA24" s="163"/>
      <c r="BB24" s="163"/>
      <c r="BC24" s="312"/>
      <c r="BD24" s="322"/>
      <c r="BE24" s="303"/>
      <c r="BF24" s="303"/>
      <c r="BG24" s="303"/>
      <c r="BH24" s="307"/>
      <c r="BI24" s="106"/>
      <c r="BJ24" s="164"/>
      <c r="BK24" s="155"/>
      <c r="BL24" s="248"/>
      <c r="BM24" s="248"/>
      <c r="BN24" s="165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</row>
    <row r="25" spans="1:77" s="142" customFormat="1" hidden="1" x14ac:dyDescent="0.35">
      <c r="A25" s="92"/>
      <c r="B25" s="275"/>
      <c r="C25" s="156"/>
      <c r="D25" s="94"/>
      <c r="E25" s="94"/>
      <c r="F25" s="94"/>
      <c r="G25" s="94"/>
      <c r="H25" s="94"/>
      <c r="I25" s="92"/>
      <c r="J25" s="92"/>
      <c r="K25" s="92"/>
      <c r="L25" s="157"/>
      <c r="M25" s="158"/>
      <c r="N25" s="157"/>
      <c r="O25" s="158"/>
      <c r="P25" s="157"/>
      <c r="Q25" s="158"/>
      <c r="R25" s="157"/>
      <c r="S25" s="159"/>
      <c r="T25" s="157"/>
      <c r="U25" s="159"/>
      <c r="V25" s="157"/>
      <c r="W25" s="159"/>
      <c r="X25" s="157"/>
      <c r="Y25" s="159"/>
      <c r="Z25" s="157"/>
      <c r="AA25" s="159"/>
      <c r="AB25" s="157"/>
      <c r="AC25" s="159"/>
      <c r="AD25" s="160"/>
      <c r="AE25" s="161"/>
      <c r="AF25" s="160"/>
      <c r="AG25" s="161"/>
      <c r="AH25" s="160"/>
      <c r="AI25" s="161"/>
      <c r="AJ25" s="160"/>
      <c r="AK25" s="161"/>
      <c r="AL25" s="160"/>
      <c r="AM25" s="161"/>
      <c r="AN25" s="160"/>
      <c r="AO25" s="161"/>
      <c r="AP25" s="318"/>
      <c r="AQ25" s="318"/>
      <c r="AR25" s="92"/>
      <c r="AS25" s="92"/>
      <c r="AT25" s="92"/>
      <c r="AU25" s="312"/>
      <c r="AV25" s="162"/>
      <c r="AW25" s="162"/>
      <c r="AX25" s="148"/>
      <c r="AY25" s="312"/>
      <c r="AZ25" s="163"/>
      <c r="BA25" s="163"/>
      <c r="BB25" s="163"/>
      <c r="BC25" s="312"/>
      <c r="BD25" s="322"/>
      <c r="BE25" s="303"/>
      <c r="BF25" s="303"/>
      <c r="BG25" s="303"/>
      <c r="BH25" s="307"/>
      <c r="BI25" s="106"/>
      <c r="BJ25" s="164"/>
      <c r="BK25" s="155"/>
      <c r="BL25" s="248"/>
      <c r="BM25" s="248"/>
      <c r="BN25" s="165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</row>
    <row r="26" spans="1:77" s="142" customFormat="1" hidden="1" x14ac:dyDescent="0.35">
      <c r="A26" s="92"/>
      <c r="B26" s="275"/>
      <c r="C26" s="156"/>
      <c r="D26" s="94"/>
      <c r="E26" s="94"/>
      <c r="F26" s="94"/>
      <c r="G26" s="94"/>
      <c r="H26" s="94"/>
      <c r="I26" s="92"/>
      <c r="J26" s="92"/>
      <c r="K26" s="92"/>
      <c r="L26" s="157"/>
      <c r="M26" s="158"/>
      <c r="N26" s="157"/>
      <c r="O26" s="158"/>
      <c r="P26" s="157"/>
      <c r="Q26" s="158"/>
      <c r="R26" s="157"/>
      <c r="S26" s="159"/>
      <c r="T26" s="157"/>
      <c r="U26" s="159"/>
      <c r="V26" s="157"/>
      <c r="W26" s="159"/>
      <c r="X26" s="157"/>
      <c r="Y26" s="159"/>
      <c r="Z26" s="157"/>
      <c r="AA26" s="159"/>
      <c r="AB26" s="157"/>
      <c r="AC26" s="159"/>
      <c r="AD26" s="160"/>
      <c r="AE26" s="161"/>
      <c r="AF26" s="160"/>
      <c r="AG26" s="161"/>
      <c r="AH26" s="160"/>
      <c r="AI26" s="161"/>
      <c r="AJ26" s="160"/>
      <c r="AK26" s="161"/>
      <c r="AL26" s="160"/>
      <c r="AM26" s="161"/>
      <c r="AN26" s="160"/>
      <c r="AO26" s="161"/>
      <c r="AP26" s="318"/>
      <c r="AQ26" s="318"/>
      <c r="AR26" s="92"/>
      <c r="AS26" s="92"/>
      <c r="AT26" s="92"/>
      <c r="AU26" s="312"/>
      <c r="AV26" s="162"/>
      <c r="AW26" s="162"/>
      <c r="AX26" s="148"/>
      <c r="AY26" s="312"/>
      <c r="AZ26" s="163"/>
      <c r="BA26" s="163"/>
      <c r="BB26" s="163"/>
      <c r="BC26" s="312"/>
      <c r="BD26" s="322"/>
      <c r="BE26" s="303"/>
      <c r="BF26" s="303"/>
      <c r="BG26" s="303"/>
      <c r="BH26" s="307"/>
      <c r="BI26" s="106"/>
      <c r="BJ26" s="164"/>
      <c r="BK26" s="155"/>
      <c r="BL26" s="248"/>
      <c r="BM26" s="248"/>
      <c r="BN26" s="165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</row>
    <row r="27" spans="1:77" s="142" customFormat="1" hidden="1" x14ac:dyDescent="0.35">
      <c r="A27" s="92"/>
      <c r="B27" s="275"/>
      <c r="C27" s="156"/>
      <c r="D27" s="94"/>
      <c r="E27" s="94"/>
      <c r="F27" s="94"/>
      <c r="G27" s="94"/>
      <c r="H27" s="94"/>
      <c r="I27" s="92"/>
      <c r="J27" s="92"/>
      <c r="K27" s="92"/>
      <c r="L27" s="157"/>
      <c r="M27" s="158"/>
      <c r="N27" s="157"/>
      <c r="O27" s="158"/>
      <c r="P27" s="157"/>
      <c r="Q27" s="158"/>
      <c r="R27" s="157"/>
      <c r="S27" s="159"/>
      <c r="T27" s="157"/>
      <c r="U27" s="159"/>
      <c r="V27" s="157"/>
      <c r="W27" s="159"/>
      <c r="X27" s="157"/>
      <c r="Y27" s="159"/>
      <c r="Z27" s="157"/>
      <c r="AA27" s="159"/>
      <c r="AB27" s="157"/>
      <c r="AC27" s="159"/>
      <c r="AD27" s="160"/>
      <c r="AE27" s="161"/>
      <c r="AF27" s="160"/>
      <c r="AG27" s="161"/>
      <c r="AH27" s="160"/>
      <c r="AI27" s="161"/>
      <c r="AJ27" s="160"/>
      <c r="AK27" s="161"/>
      <c r="AL27" s="160"/>
      <c r="AM27" s="161"/>
      <c r="AN27" s="160"/>
      <c r="AO27" s="161"/>
      <c r="AP27" s="318"/>
      <c r="AQ27" s="318"/>
      <c r="AR27" s="92"/>
      <c r="AS27" s="92"/>
      <c r="AT27" s="92"/>
      <c r="AU27" s="312"/>
      <c r="AV27" s="162"/>
      <c r="AW27" s="162"/>
      <c r="AX27" s="148"/>
      <c r="AY27" s="312"/>
      <c r="AZ27" s="163"/>
      <c r="BA27" s="163"/>
      <c r="BB27" s="163"/>
      <c r="BC27" s="312"/>
      <c r="BD27" s="322"/>
      <c r="BE27" s="303"/>
      <c r="BF27" s="303"/>
      <c r="BG27" s="303"/>
      <c r="BH27" s="307"/>
      <c r="BI27" s="106"/>
      <c r="BJ27" s="164"/>
      <c r="BK27" s="155"/>
      <c r="BL27" s="248"/>
      <c r="BM27" s="248"/>
      <c r="BN27" s="165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</row>
    <row r="28" spans="1:77" s="142" customFormat="1" hidden="1" x14ac:dyDescent="0.35">
      <c r="A28" s="92"/>
      <c r="B28" s="275"/>
      <c r="C28" s="156"/>
      <c r="D28" s="94"/>
      <c r="E28" s="94"/>
      <c r="F28" s="94"/>
      <c r="G28" s="94"/>
      <c r="H28" s="94"/>
      <c r="I28" s="92"/>
      <c r="J28" s="92"/>
      <c r="K28" s="92"/>
      <c r="L28" s="157"/>
      <c r="M28" s="158"/>
      <c r="N28" s="157"/>
      <c r="O28" s="158"/>
      <c r="P28" s="157"/>
      <c r="Q28" s="158"/>
      <c r="R28" s="157"/>
      <c r="S28" s="159"/>
      <c r="T28" s="157"/>
      <c r="U28" s="159"/>
      <c r="V28" s="157"/>
      <c r="W28" s="159"/>
      <c r="X28" s="157"/>
      <c r="Y28" s="159"/>
      <c r="Z28" s="157"/>
      <c r="AA28" s="159"/>
      <c r="AB28" s="157"/>
      <c r="AC28" s="159"/>
      <c r="AD28" s="160"/>
      <c r="AE28" s="161"/>
      <c r="AF28" s="160"/>
      <c r="AG28" s="161"/>
      <c r="AH28" s="160"/>
      <c r="AI28" s="161"/>
      <c r="AJ28" s="160"/>
      <c r="AK28" s="161"/>
      <c r="AL28" s="160"/>
      <c r="AM28" s="161"/>
      <c r="AN28" s="160"/>
      <c r="AO28" s="161"/>
      <c r="AP28" s="318"/>
      <c r="AQ28" s="318"/>
      <c r="AR28" s="92"/>
      <c r="AS28" s="92"/>
      <c r="AT28" s="92"/>
      <c r="AU28" s="312"/>
      <c r="AV28" s="162"/>
      <c r="AW28" s="162"/>
      <c r="AX28" s="148"/>
      <c r="AY28" s="312"/>
      <c r="AZ28" s="163"/>
      <c r="BA28" s="163"/>
      <c r="BB28" s="163"/>
      <c r="BC28" s="312"/>
      <c r="BD28" s="322"/>
      <c r="BE28" s="303"/>
      <c r="BF28" s="303"/>
      <c r="BG28" s="303"/>
      <c r="BH28" s="307"/>
      <c r="BI28" s="106"/>
      <c r="BJ28" s="164"/>
      <c r="BK28" s="155"/>
      <c r="BL28" s="248"/>
      <c r="BM28" s="248"/>
      <c r="BN28" s="165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</row>
    <row r="29" spans="1:77" s="142" customFormat="1" hidden="1" x14ac:dyDescent="0.35">
      <c r="A29" s="92"/>
      <c r="B29" s="275"/>
      <c r="C29" s="156"/>
      <c r="D29" s="94"/>
      <c r="E29" s="94"/>
      <c r="F29" s="94"/>
      <c r="G29" s="94"/>
      <c r="H29" s="94"/>
      <c r="I29" s="92"/>
      <c r="J29" s="92"/>
      <c r="K29" s="92"/>
      <c r="L29" s="157"/>
      <c r="M29" s="158"/>
      <c r="N29" s="157"/>
      <c r="O29" s="158"/>
      <c r="P29" s="157"/>
      <c r="Q29" s="158"/>
      <c r="R29" s="157"/>
      <c r="S29" s="159"/>
      <c r="T29" s="157"/>
      <c r="U29" s="159"/>
      <c r="V29" s="157"/>
      <c r="W29" s="159"/>
      <c r="X29" s="157"/>
      <c r="Y29" s="159"/>
      <c r="Z29" s="157"/>
      <c r="AA29" s="159"/>
      <c r="AB29" s="157"/>
      <c r="AC29" s="159"/>
      <c r="AD29" s="160"/>
      <c r="AE29" s="161"/>
      <c r="AF29" s="160"/>
      <c r="AG29" s="161"/>
      <c r="AH29" s="160"/>
      <c r="AI29" s="161"/>
      <c r="AJ29" s="160"/>
      <c r="AK29" s="161"/>
      <c r="AL29" s="160"/>
      <c r="AM29" s="161"/>
      <c r="AN29" s="160"/>
      <c r="AO29" s="161"/>
      <c r="AP29" s="318"/>
      <c r="AQ29" s="318"/>
      <c r="AR29" s="92"/>
      <c r="AS29" s="92"/>
      <c r="AT29" s="92"/>
      <c r="AU29" s="312"/>
      <c r="AV29" s="162"/>
      <c r="AW29" s="162"/>
      <c r="AX29" s="148"/>
      <c r="AY29" s="312"/>
      <c r="AZ29" s="163"/>
      <c r="BA29" s="163"/>
      <c r="BB29" s="163"/>
      <c r="BC29" s="312"/>
      <c r="BD29" s="322"/>
      <c r="BE29" s="303"/>
      <c r="BF29" s="303"/>
      <c r="BG29" s="303"/>
      <c r="BH29" s="307"/>
      <c r="BI29" s="106"/>
      <c r="BJ29" s="164"/>
      <c r="BK29" s="155"/>
      <c r="BL29" s="248"/>
      <c r="BM29" s="248"/>
      <c r="BN29" s="165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</row>
    <row r="30" spans="1:77" s="142" customFormat="1" hidden="1" x14ac:dyDescent="0.35">
      <c r="A30" s="92"/>
      <c r="B30" s="275"/>
      <c r="C30" s="156"/>
      <c r="D30" s="94"/>
      <c r="E30" s="94"/>
      <c r="F30" s="94"/>
      <c r="G30" s="94"/>
      <c r="H30" s="94"/>
      <c r="I30" s="92"/>
      <c r="J30" s="92"/>
      <c r="K30" s="92"/>
      <c r="L30" s="157"/>
      <c r="M30" s="158"/>
      <c r="N30" s="157"/>
      <c r="O30" s="158"/>
      <c r="P30" s="157"/>
      <c r="Q30" s="158"/>
      <c r="R30" s="157"/>
      <c r="S30" s="159"/>
      <c r="T30" s="157"/>
      <c r="U30" s="159"/>
      <c r="V30" s="157"/>
      <c r="W30" s="159"/>
      <c r="X30" s="157"/>
      <c r="Y30" s="159"/>
      <c r="Z30" s="157"/>
      <c r="AA30" s="159"/>
      <c r="AB30" s="157"/>
      <c r="AC30" s="159"/>
      <c r="AD30" s="160"/>
      <c r="AE30" s="161"/>
      <c r="AF30" s="160"/>
      <c r="AG30" s="161"/>
      <c r="AH30" s="160"/>
      <c r="AI30" s="161"/>
      <c r="AJ30" s="160"/>
      <c r="AK30" s="161"/>
      <c r="AL30" s="160"/>
      <c r="AM30" s="161"/>
      <c r="AN30" s="160"/>
      <c r="AO30" s="161"/>
      <c r="AP30" s="318"/>
      <c r="AQ30" s="318"/>
      <c r="AR30" s="92"/>
      <c r="AS30" s="92"/>
      <c r="AT30" s="92"/>
      <c r="AU30" s="312"/>
      <c r="AV30" s="162"/>
      <c r="AW30" s="162"/>
      <c r="AX30" s="148"/>
      <c r="AY30" s="312"/>
      <c r="AZ30" s="163"/>
      <c r="BA30" s="163"/>
      <c r="BB30" s="163"/>
      <c r="BC30" s="312"/>
      <c r="BD30" s="322"/>
      <c r="BE30" s="303"/>
      <c r="BF30" s="303"/>
      <c r="BG30" s="303"/>
      <c r="BH30" s="307"/>
      <c r="BI30" s="106"/>
      <c r="BJ30" s="164"/>
      <c r="BK30" s="155"/>
      <c r="BL30" s="248"/>
      <c r="BM30" s="248"/>
      <c r="BN30" s="165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</row>
    <row r="31" spans="1:77" s="142" customFormat="1" hidden="1" x14ac:dyDescent="0.35">
      <c r="A31" s="92"/>
      <c r="B31" s="275"/>
      <c r="C31" s="156"/>
      <c r="D31" s="94"/>
      <c r="E31" s="94"/>
      <c r="F31" s="94"/>
      <c r="G31" s="94"/>
      <c r="H31" s="94"/>
      <c r="I31" s="92"/>
      <c r="J31" s="92"/>
      <c r="K31" s="92"/>
      <c r="L31" s="157"/>
      <c r="M31" s="158"/>
      <c r="N31" s="157"/>
      <c r="O31" s="158"/>
      <c r="P31" s="157"/>
      <c r="Q31" s="158"/>
      <c r="R31" s="157"/>
      <c r="S31" s="159"/>
      <c r="T31" s="157"/>
      <c r="U31" s="159"/>
      <c r="V31" s="157"/>
      <c r="W31" s="159"/>
      <c r="X31" s="157"/>
      <c r="Y31" s="159"/>
      <c r="Z31" s="157"/>
      <c r="AA31" s="159"/>
      <c r="AB31" s="157"/>
      <c r="AC31" s="159"/>
      <c r="AD31" s="160"/>
      <c r="AE31" s="161"/>
      <c r="AF31" s="160"/>
      <c r="AG31" s="161"/>
      <c r="AH31" s="160"/>
      <c r="AI31" s="161"/>
      <c r="AJ31" s="160"/>
      <c r="AK31" s="161"/>
      <c r="AL31" s="160"/>
      <c r="AM31" s="161"/>
      <c r="AN31" s="160"/>
      <c r="AO31" s="161"/>
      <c r="AP31" s="318"/>
      <c r="AQ31" s="318"/>
      <c r="AR31" s="92"/>
      <c r="AS31" s="92"/>
      <c r="AT31" s="92"/>
      <c r="AU31" s="312"/>
      <c r="AV31" s="162"/>
      <c r="AW31" s="162"/>
      <c r="AX31" s="148"/>
      <c r="AY31" s="312"/>
      <c r="AZ31" s="163"/>
      <c r="BA31" s="163"/>
      <c r="BB31" s="163"/>
      <c r="BC31" s="312"/>
      <c r="BD31" s="322"/>
      <c r="BE31" s="303"/>
      <c r="BF31" s="303"/>
      <c r="BG31" s="303"/>
      <c r="BH31" s="307"/>
      <c r="BI31" s="106"/>
      <c r="BJ31" s="164"/>
      <c r="BK31" s="155"/>
      <c r="BL31" s="248"/>
      <c r="BM31" s="248"/>
      <c r="BN31" s="165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</row>
    <row r="32" spans="1:77" s="142" customFormat="1" hidden="1" x14ac:dyDescent="0.35">
      <c r="A32" s="92"/>
      <c r="B32" s="275"/>
      <c r="C32" s="156"/>
      <c r="D32" s="94"/>
      <c r="E32" s="94"/>
      <c r="F32" s="94"/>
      <c r="G32" s="94"/>
      <c r="H32" s="94"/>
      <c r="I32" s="92"/>
      <c r="J32" s="92"/>
      <c r="K32" s="92"/>
      <c r="L32" s="157"/>
      <c r="M32" s="158"/>
      <c r="N32" s="157"/>
      <c r="O32" s="158"/>
      <c r="P32" s="157"/>
      <c r="Q32" s="158"/>
      <c r="R32" s="157"/>
      <c r="S32" s="159"/>
      <c r="T32" s="157"/>
      <c r="U32" s="159"/>
      <c r="V32" s="157"/>
      <c r="W32" s="159"/>
      <c r="X32" s="157"/>
      <c r="Y32" s="159"/>
      <c r="Z32" s="157"/>
      <c r="AA32" s="159"/>
      <c r="AB32" s="157"/>
      <c r="AC32" s="159"/>
      <c r="AD32" s="160"/>
      <c r="AE32" s="161"/>
      <c r="AF32" s="160"/>
      <c r="AG32" s="161"/>
      <c r="AH32" s="160"/>
      <c r="AI32" s="161"/>
      <c r="AJ32" s="160"/>
      <c r="AK32" s="161"/>
      <c r="AL32" s="160"/>
      <c r="AM32" s="161"/>
      <c r="AN32" s="160"/>
      <c r="AO32" s="161"/>
      <c r="AP32" s="318"/>
      <c r="AQ32" s="318"/>
      <c r="AR32" s="92"/>
      <c r="AS32" s="92"/>
      <c r="AT32" s="92"/>
      <c r="AU32" s="312"/>
      <c r="AV32" s="162"/>
      <c r="AW32" s="162"/>
      <c r="AX32" s="148"/>
      <c r="AY32" s="312"/>
      <c r="AZ32" s="163"/>
      <c r="BA32" s="163"/>
      <c r="BB32" s="163"/>
      <c r="BC32" s="312"/>
      <c r="BD32" s="322"/>
      <c r="BE32" s="303"/>
      <c r="BF32" s="303"/>
      <c r="BG32" s="303"/>
      <c r="BH32" s="307"/>
      <c r="BI32" s="106"/>
      <c r="BJ32" s="164"/>
      <c r="BK32" s="155"/>
      <c r="BL32" s="248"/>
      <c r="BM32" s="248"/>
      <c r="BN32" s="165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</row>
    <row r="33" spans="1:77" s="142" customFormat="1" hidden="1" x14ac:dyDescent="0.35">
      <c r="A33" s="92"/>
      <c r="B33" s="275"/>
      <c r="C33" s="156"/>
      <c r="D33" s="94"/>
      <c r="E33" s="94"/>
      <c r="F33" s="94"/>
      <c r="G33" s="94"/>
      <c r="H33" s="94"/>
      <c r="I33" s="92"/>
      <c r="J33" s="92"/>
      <c r="K33" s="92"/>
      <c r="L33" s="157"/>
      <c r="M33" s="158"/>
      <c r="N33" s="157"/>
      <c r="O33" s="158"/>
      <c r="P33" s="157"/>
      <c r="Q33" s="158"/>
      <c r="R33" s="157"/>
      <c r="S33" s="159"/>
      <c r="T33" s="157"/>
      <c r="U33" s="159"/>
      <c r="V33" s="157"/>
      <c r="W33" s="159"/>
      <c r="X33" s="157"/>
      <c r="Y33" s="159"/>
      <c r="Z33" s="157"/>
      <c r="AA33" s="159"/>
      <c r="AB33" s="157"/>
      <c r="AC33" s="159"/>
      <c r="AD33" s="160"/>
      <c r="AE33" s="161"/>
      <c r="AF33" s="160"/>
      <c r="AG33" s="161"/>
      <c r="AH33" s="160"/>
      <c r="AI33" s="161"/>
      <c r="AJ33" s="160"/>
      <c r="AK33" s="161"/>
      <c r="AL33" s="160"/>
      <c r="AM33" s="161"/>
      <c r="AN33" s="160"/>
      <c r="AO33" s="161"/>
      <c r="AP33" s="318"/>
      <c r="AQ33" s="318"/>
      <c r="AR33" s="92"/>
      <c r="AS33" s="92"/>
      <c r="AT33" s="92"/>
      <c r="AU33" s="312"/>
      <c r="AV33" s="162"/>
      <c r="AW33" s="162"/>
      <c r="AX33" s="148"/>
      <c r="AY33" s="312"/>
      <c r="AZ33" s="163"/>
      <c r="BA33" s="163"/>
      <c r="BB33" s="163"/>
      <c r="BC33" s="312"/>
      <c r="BD33" s="322"/>
      <c r="BE33" s="303"/>
      <c r="BF33" s="303"/>
      <c r="BG33" s="303"/>
      <c r="BH33" s="307"/>
      <c r="BI33" s="106"/>
      <c r="BJ33" s="164"/>
      <c r="BK33" s="155"/>
      <c r="BL33" s="248"/>
      <c r="BM33" s="248"/>
      <c r="BN33" s="165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</row>
    <row r="34" spans="1:77" s="142" customFormat="1" hidden="1" x14ac:dyDescent="0.35">
      <c r="A34" s="92"/>
      <c r="B34" s="275"/>
      <c r="C34" s="156"/>
      <c r="D34" s="94"/>
      <c r="E34" s="94"/>
      <c r="F34" s="94"/>
      <c r="G34" s="94"/>
      <c r="H34" s="94"/>
      <c r="I34" s="92"/>
      <c r="J34" s="92"/>
      <c r="K34" s="92"/>
      <c r="L34" s="157"/>
      <c r="M34" s="158"/>
      <c r="N34" s="157"/>
      <c r="O34" s="158"/>
      <c r="P34" s="157"/>
      <c r="Q34" s="158"/>
      <c r="R34" s="157"/>
      <c r="S34" s="159"/>
      <c r="T34" s="157"/>
      <c r="U34" s="159"/>
      <c r="V34" s="157"/>
      <c r="W34" s="159"/>
      <c r="X34" s="157"/>
      <c r="Y34" s="159"/>
      <c r="Z34" s="157"/>
      <c r="AA34" s="159"/>
      <c r="AB34" s="157"/>
      <c r="AC34" s="159"/>
      <c r="AD34" s="160"/>
      <c r="AE34" s="161"/>
      <c r="AF34" s="160"/>
      <c r="AG34" s="161"/>
      <c r="AH34" s="160"/>
      <c r="AI34" s="161"/>
      <c r="AJ34" s="160"/>
      <c r="AK34" s="161"/>
      <c r="AL34" s="160"/>
      <c r="AM34" s="161"/>
      <c r="AN34" s="160"/>
      <c r="AO34" s="161"/>
      <c r="AP34" s="318"/>
      <c r="AQ34" s="318"/>
      <c r="AR34" s="92"/>
      <c r="AS34" s="92"/>
      <c r="AT34" s="92"/>
      <c r="AU34" s="312"/>
      <c r="AV34" s="162"/>
      <c r="AW34" s="162"/>
      <c r="AX34" s="148"/>
      <c r="AY34" s="312"/>
      <c r="AZ34" s="163"/>
      <c r="BA34" s="163"/>
      <c r="BB34" s="163"/>
      <c r="BC34" s="312"/>
      <c r="BD34" s="322"/>
      <c r="BE34" s="303"/>
      <c r="BF34" s="303"/>
      <c r="BG34" s="303"/>
      <c r="BH34" s="307"/>
      <c r="BI34" s="106"/>
      <c r="BJ34" s="164"/>
      <c r="BK34" s="155"/>
      <c r="BL34" s="248"/>
      <c r="BM34" s="248"/>
      <c r="BN34" s="165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</row>
    <row r="35" spans="1:77" s="142" customFormat="1" hidden="1" x14ac:dyDescent="0.35">
      <c r="A35" s="92"/>
      <c r="B35" s="275"/>
      <c r="C35" s="156"/>
      <c r="D35" s="94"/>
      <c r="E35" s="94"/>
      <c r="F35" s="94"/>
      <c r="G35" s="94"/>
      <c r="H35" s="94"/>
      <c r="I35" s="92"/>
      <c r="J35" s="92"/>
      <c r="K35" s="92"/>
      <c r="L35" s="157"/>
      <c r="M35" s="158"/>
      <c r="N35" s="157"/>
      <c r="O35" s="158"/>
      <c r="P35" s="157"/>
      <c r="Q35" s="158"/>
      <c r="R35" s="157"/>
      <c r="S35" s="159"/>
      <c r="T35" s="157"/>
      <c r="U35" s="159"/>
      <c r="V35" s="157"/>
      <c r="W35" s="159"/>
      <c r="X35" s="157"/>
      <c r="Y35" s="159"/>
      <c r="Z35" s="157"/>
      <c r="AA35" s="159"/>
      <c r="AB35" s="157"/>
      <c r="AC35" s="159"/>
      <c r="AD35" s="160"/>
      <c r="AE35" s="161"/>
      <c r="AF35" s="160"/>
      <c r="AG35" s="161"/>
      <c r="AH35" s="160"/>
      <c r="AI35" s="161"/>
      <c r="AJ35" s="160"/>
      <c r="AK35" s="161"/>
      <c r="AL35" s="160"/>
      <c r="AM35" s="161"/>
      <c r="AN35" s="160"/>
      <c r="AO35" s="161"/>
      <c r="AP35" s="318"/>
      <c r="AQ35" s="318"/>
      <c r="AR35" s="92"/>
      <c r="AS35" s="92"/>
      <c r="AT35" s="92"/>
      <c r="AU35" s="312"/>
      <c r="AV35" s="162"/>
      <c r="AW35" s="162"/>
      <c r="AX35" s="148"/>
      <c r="AY35" s="312"/>
      <c r="AZ35" s="163"/>
      <c r="BA35" s="163"/>
      <c r="BB35" s="163"/>
      <c r="BC35" s="312"/>
      <c r="BD35" s="322"/>
      <c r="BE35" s="303"/>
      <c r="BF35" s="303"/>
      <c r="BG35" s="303"/>
      <c r="BH35" s="307"/>
      <c r="BI35" s="106"/>
      <c r="BJ35" s="164"/>
      <c r="BK35" s="155"/>
      <c r="BL35" s="248"/>
      <c r="BM35" s="248"/>
      <c r="BN35" s="165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</row>
    <row r="36" spans="1:77" s="142" customFormat="1" hidden="1" x14ac:dyDescent="0.35">
      <c r="A36" s="92"/>
      <c r="B36" s="275"/>
      <c r="C36" s="156"/>
      <c r="D36" s="94"/>
      <c r="E36" s="94"/>
      <c r="F36" s="94"/>
      <c r="G36" s="94"/>
      <c r="H36" s="94"/>
      <c r="I36" s="92"/>
      <c r="J36" s="92"/>
      <c r="K36" s="92"/>
      <c r="L36" s="157"/>
      <c r="M36" s="158"/>
      <c r="N36" s="157"/>
      <c r="O36" s="158"/>
      <c r="P36" s="157"/>
      <c r="Q36" s="158"/>
      <c r="R36" s="157"/>
      <c r="S36" s="159"/>
      <c r="T36" s="157"/>
      <c r="U36" s="159"/>
      <c r="V36" s="157"/>
      <c r="W36" s="159"/>
      <c r="X36" s="157"/>
      <c r="Y36" s="159"/>
      <c r="Z36" s="157"/>
      <c r="AA36" s="159"/>
      <c r="AB36" s="157"/>
      <c r="AC36" s="159"/>
      <c r="AD36" s="160"/>
      <c r="AE36" s="161"/>
      <c r="AF36" s="160"/>
      <c r="AG36" s="161"/>
      <c r="AH36" s="160"/>
      <c r="AI36" s="161"/>
      <c r="AJ36" s="160"/>
      <c r="AK36" s="161"/>
      <c r="AL36" s="160"/>
      <c r="AM36" s="161"/>
      <c r="AN36" s="160"/>
      <c r="AO36" s="161"/>
      <c r="AP36" s="318"/>
      <c r="AQ36" s="318"/>
      <c r="AR36" s="92"/>
      <c r="AS36" s="92"/>
      <c r="AT36" s="92"/>
      <c r="AU36" s="312"/>
      <c r="AV36" s="162"/>
      <c r="AW36" s="162"/>
      <c r="AX36" s="148"/>
      <c r="AY36" s="312"/>
      <c r="AZ36" s="163"/>
      <c r="BA36" s="163"/>
      <c r="BB36" s="163"/>
      <c r="BC36" s="312"/>
      <c r="BD36" s="322"/>
      <c r="BE36" s="303"/>
      <c r="BF36" s="303"/>
      <c r="BG36" s="303"/>
      <c r="BH36" s="307"/>
      <c r="BI36" s="106"/>
      <c r="BJ36" s="164"/>
      <c r="BK36" s="155"/>
      <c r="BL36" s="248"/>
      <c r="BM36" s="248"/>
      <c r="BN36" s="165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</row>
    <row r="37" spans="1:77" s="142" customFormat="1" hidden="1" x14ac:dyDescent="0.35">
      <c r="A37" s="92"/>
      <c r="B37" s="275"/>
      <c r="C37" s="156"/>
      <c r="D37" s="94"/>
      <c r="E37" s="94"/>
      <c r="F37" s="94"/>
      <c r="G37" s="94"/>
      <c r="H37" s="94"/>
      <c r="I37" s="92"/>
      <c r="J37" s="92"/>
      <c r="K37" s="92"/>
      <c r="L37" s="157"/>
      <c r="M37" s="158"/>
      <c r="N37" s="157"/>
      <c r="O37" s="158"/>
      <c r="P37" s="157"/>
      <c r="Q37" s="158"/>
      <c r="R37" s="157"/>
      <c r="S37" s="159"/>
      <c r="T37" s="157"/>
      <c r="U37" s="159"/>
      <c r="V37" s="157"/>
      <c r="W37" s="159"/>
      <c r="X37" s="157"/>
      <c r="Y37" s="159"/>
      <c r="Z37" s="157"/>
      <c r="AA37" s="159"/>
      <c r="AB37" s="157"/>
      <c r="AC37" s="159"/>
      <c r="AD37" s="160"/>
      <c r="AE37" s="161"/>
      <c r="AF37" s="160"/>
      <c r="AG37" s="161"/>
      <c r="AH37" s="160"/>
      <c r="AI37" s="161"/>
      <c r="AJ37" s="160"/>
      <c r="AK37" s="161"/>
      <c r="AL37" s="160"/>
      <c r="AM37" s="161"/>
      <c r="AN37" s="160"/>
      <c r="AO37" s="161"/>
      <c r="AP37" s="318"/>
      <c r="AQ37" s="318"/>
      <c r="AR37" s="92"/>
      <c r="AS37" s="92"/>
      <c r="AT37" s="92"/>
      <c r="AU37" s="312"/>
      <c r="AV37" s="162"/>
      <c r="AW37" s="162"/>
      <c r="AX37" s="148"/>
      <c r="AY37" s="312"/>
      <c r="AZ37" s="163"/>
      <c r="BA37" s="163"/>
      <c r="BB37" s="163"/>
      <c r="BC37" s="312"/>
      <c r="BD37" s="322"/>
      <c r="BE37" s="303"/>
      <c r="BF37" s="303"/>
      <c r="BG37" s="303"/>
      <c r="BH37" s="307"/>
      <c r="BI37" s="106"/>
      <c r="BJ37" s="164"/>
      <c r="BK37" s="155"/>
      <c r="BL37" s="248"/>
      <c r="BM37" s="248"/>
      <c r="BN37" s="165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</row>
    <row r="38" spans="1:77" s="142" customFormat="1" hidden="1" x14ac:dyDescent="0.35">
      <c r="A38" s="92"/>
      <c r="B38" s="275"/>
      <c r="C38" s="156"/>
      <c r="D38" s="94"/>
      <c r="E38" s="94"/>
      <c r="F38" s="94"/>
      <c r="G38" s="94"/>
      <c r="H38" s="94"/>
      <c r="I38" s="92"/>
      <c r="J38" s="92"/>
      <c r="K38" s="92"/>
      <c r="L38" s="157"/>
      <c r="M38" s="158"/>
      <c r="N38" s="157"/>
      <c r="O38" s="158"/>
      <c r="P38" s="157"/>
      <c r="Q38" s="158"/>
      <c r="R38" s="157"/>
      <c r="S38" s="159"/>
      <c r="T38" s="157"/>
      <c r="U38" s="159"/>
      <c r="V38" s="157"/>
      <c r="W38" s="159"/>
      <c r="X38" s="157"/>
      <c r="Y38" s="159"/>
      <c r="Z38" s="157"/>
      <c r="AA38" s="159"/>
      <c r="AB38" s="157"/>
      <c r="AC38" s="159"/>
      <c r="AD38" s="160"/>
      <c r="AE38" s="161"/>
      <c r="AF38" s="160"/>
      <c r="AG38" s="161"/>
      <c r="AH38" s="160"/>
      <c r="AI38" s="161"/>
      <c r="AJ38" s="160"/>
      <c r="AK38" s="161"/>
      <c r="AL38" s="160"/>
      <c r="AM38" s="161"/>
      <c r="AN38" s="160"/>
      <c r="AO38" s="161"/>
      <c r="AP38" s="318"/>
      <c r="AQ38" s="318"/>
      <c r="AR38" s="92"/>
      <c r="AS38" s="92"/>
      <c r="AT38" s="92"/>
      <c r="AU38" s="312"/>
      <c r="AV38" s="162"/>
      <c r="AW38" s="162"/>
      <c r="AX38" s="148"/>
      <c r="AY38" s="312"/>
      <c r="AZ38" s="163"/>
      <c r="BA38" s="163"/>
      <c r="BB38" s="163"/>
      <c r="BC38" s="312"/>
      <c r="BD38" s="322"/>
      <c r="BE38" s="303"/>
      <c r="BF38" s="303"/>
      <c r="BG38" s="303"/>
      <c r="BH38" s="307"/>
      <c r="BI38" s="106"/>
      <c r="BJ38" s="164"/>
      <c r="BK38" s="155"/>
      <c r="BL38" s="248"/>
      <c r="BM38" s="248"/>
      <c r="BN38" s="165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</row>
    <row r="39" spans="1:77" s="142" customFormat="1" hidden="1" x14ac:dyDescent="0.35">
      <c r="A39" s="92"/>
      <c r="B39" s="275"/>
      <c r="C39" s="156"/>
      <c r="D39" s="94"/>
      <c r="E39" s="94"/>
      <c r="F39" s="94"/>
      <c r="G39" s="94"/>
      <c r="H39" s="94"/>
      <c r="I39" s="92"/>
      <c r="J39" s="92"/>
      <c r="K39" s="92"/>
      <c r="L39" s="157"/>
      <c r="M39" s="158"/>
      <c r="N39" s="157"/>
      <c r="O39" s="158"/>
      <c r="P39" s="157"/>
      <c r="Q39" s="158"/>
      <c r="R39" s="157"/>
      <c r="S39" s="159"/>
      <c r="T39" s="157"/>
      <c r="U39" s="159"/>
      <c r="V39" s="157"/>
      <c r="W39" s="159"/>
      <c r="X39" s="157"/>
      <c r="Y39" s="159"/>
      <c r="Z39" s="157"/>
      <c r="AA39" s="159"/>
      <c r="AB39" s="157"/>
      <c r="AC39" s="159"/>
      <c r="AD39" s="160"/>
      <c r="AE39" s="161"/>
      <c r="AF39" s="160"/>
      <c r="AG39" s="161"/>
      <c r="AH39" s="160"/>
      <c r="AI39" s="161"/>
      <c r="AJ39" s="160"/>
      <c r="AK39" s="161"/>
      <c r="AL39" s="160"/>
      <c r="AM39" s="161"/>
      <c r="AN39" s="160"/>
      <c r="AO39" s="161"/>
      <c r="AP39" s="318"/>
      <c r="AQ39" s="318"/>
      <c r="AR39" s="92"/>
      <c r="AS39" s="92"/>
      <c r="AT39" s="92"/>
      <c r="AU39" s="312"/>
      <c r="AV39" s="162"/>
      <c r="AW39" s="162"/>
      <c r="AX39" s="148"/>
      <c r="AY39" s="312"/>
      <c r="AZ39" s="163"/>
      <c r="BA39" s="163"/>
      <c r="BB39" s="163"/>
      <c r="BC39" s="312"/>
      <c r="BD39" s="322"/>
      <c r="BE39" s="303"/>
      <c r="BF39" s="303"/>
      <c r="BG39" s="303"/>
      <c r="BH39" s="307"/>
      <c r="BI39" s="106"/>
      <c r="BJ39" s="164"/>
      <c r="BK39" s="155"/>
      <c r="BL39" s="248"/>
      <c r="BM39" s="248"/>
      <c r="BN39" s="165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</row>
    <row r="40" spans="1:77" s="142" customFormat="1" hidden="1" x14ac:dyDescent="0.35">
      <c r="A40" s="92"/>
      <c r="B40" s="275"/>
      <c r="C40" s="156"/>
      <c r="D40" s="94"/>
      <c r="E40" s="94"/>
      <c r="F40" s="94"/>
      <c r="G40" s="94"/>
      <c r="H40" s="94"/>
      <c r="I40" s="92"/>
      <c r="J40" s="92"/>
      <c r="K40" s="92"/>
      <c r="L40" s="157"/>
      <c r="M40" s="158"/>
      <c r="N40" s="157"/>
      <c r="O40" s="158"/>
      <c r="P40" s="157"/>
      <c r="Q40" s="158"/>
      <c r="R40" s="157"/>
      <c r="S40" s="159"/>
      <c r="T40" s="157"/>
      <c r="U40" s="159"/>
      <c r="V40" s="157"/>
      <c r="W40" s="159"/>
      <c r="X40" s="157"/>
      <c r="Y40" s="159"/>
      <c r="Z40" s="157"/>
      <c r="AA40" s="159"/>
      <c r="AB40" s="157"/>
      <c r="AC40" s="159"/>
      <c r="AD40" s="160"/>
      <c r="AE40" s="161"/>
      <c r="AF40" s="160"/>
      <c r="AG40" s="161"/>
      <c r="AH40" s="160"/>
      <c r="AI40" s="161"/>
      <c r="AJ40" s="160"/>
      <c r="AK40" s="161"/>
      <c r="AL40" s="160"/>
      <c r="AM40" s="161"/>
      <c r="AN40" s="160"/>
      <c r="AO40" s="161"/>
      <c r="AP40" s="318"/>
      <c r="AQ40" s="318"/>
      <c r="AR40" s="92"/>
      <c r="AS40" s="92"/>
      <c r="AT40" s="92"/>
      <c r="AU40" s="312"/>
      <c r="AV40" s="162"/>
      <c r="AW40" s="162"/>
      <c r="AX40" s="148"/>
      <c r="AY40" s="312"/>
      <c r="AZ40" s="163"/>
      <c r="BA40" s="163"/>
      <c r="BB40" s="163"/>
      <c r="BC40" s="312"/>
      <c r="BD40" s="322"/>
      <c r="BE40" s="303"/>
      <c r="BF40" s="303"/>
      <c r="BG40" s="303"/>
      <c r="BH40" s="307"/>
      <c r="BI40" s="106"/>
      <c r="BJ40" s="164"/>
      <c r="BK40" s="155"/>
      <c r="BL40" s="248"/>
      <c r="BM40" s="248"/>
      <c r="BN40" s="165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</row>
    <row r="41" spans="1:77" s="142" customFormat="1" hidden="1" x14ac:dyDescent="0.35">
      <c r="A41" s="92"/>
      <c r="B41" s="275"/>
      <c r="C41" s="156"/>
      <c r="D41" s="94"/>
      <c r="E41" s="94"/>
      <c r="F41" s="94"/>
      <c r="G41" s="94"/>
      <c r="H41" s="94"/>
      <c r="I41" s="92"/>
      <c r="J41" s="92"/>
      <c r="K41" s="92"/>
      <c r="L41" s="157"/>
      <c r="M41" s="158"/>
      <c r="N41" s="157"/>
      <c r="O41" s="158"/>
      <c r="P41" s="157"/>
      <c r="Q41" s="158"/>
      <c r="R41" s="157"/>
      <c r="S41" s="159"/>
      <c r="T41" s="157"/>
      <c r="U41" s="159"/>
      <c r="V41" s="157"/>
      <c r="W41" s="159"/>
      <c r="X41" s="157"/>
      <c r="Y41" s="159"/>
      <c r="Z41" s="157"/>
      <c r="AA41" s="159"/>
      <c r="AB41" s="157"/>
      <c r="AC41" s="159"/>
      <c r="AD41" s="160"/>
      <c r="AE41" s="161"/>
      <c r="AF41" s="160"/>
      <c r="AG41" s="161"/>
      <c r="AH41" s="160"/>
      <c r="AI41" s="161"/>
      <c r="AJ41" s="160"/>
      <c r="AK41" s="161"/>
      <c r="AL41" s="160"/>
      <c r="AM41" s="161"/>
      <c r="AN41" s="160"/>
      <c r="AO41" s="161"/>
      <c r="AP41" s="318"/>
      <c r="AQ41" s="318"/>
      <c r="AR41" s="92"/>
      <c r="AS41" s="92"/>
      <c r="AT41" s="92"/>
      <c r="AU41" s="312"/>
      <c r="AV41" s="162"/>
      <c r="AW41" s="162"/>
      <c r="AX41" s="148"/>
      <c r="AY41" s="312"/>
      <c r="AZ41" s="163"/>
      <c r="BA41" s="163"/>
      <c r="BB41" s="163"/>
      <c r="BC41" s="312"/>
      <c r="BD41" s="322"/>
      <c r="BE41" s="303"/>
      <c r="BF41" s="303"/>
      <c r="BG41" s="303"/>
      <c r="BH41" s="307"/>
      <c r="BI41" s="106"/>
      <c r="BJ41" s="164"/>
      <c r="BK41" s="155"/>
      <c r="BL41" s="248"/>
      <c r="BM41" s="248"/>
      <c r="BN41" s="165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</row>
    <row r="42" spans="1:77" s="142" customFormat="1" hidden="1" x14ac:dyDescent="0.35">
      <c r="A42" s="92"/>
      <c r="B42" s="275"/>
      <c r="C42" s="156"/>
      <c r="D42" s="94"/>
      <c r="E42" s="94"/>
      <c r="F42" s="94"/>
      <c r="G42" s="94"/>
      <c r="H42" s="94"/>
      <c r="I42" s="92"/>
      <c r="J42" s="92"/>
      <c r="K42" s="92"/>
      <c r="L42" s="157"/>
      <c r="M42" s="158"/>
      <c r="N42" s="157"/>
      <c r="O42" s="158"/>
      <c r="P42" s="157"/>
      <c r="Q42" s="158"/>
      <c r="R42" s="157"/>
      <c r="S42" s="159"/>
      <c r="T42" s="157"/>
      <c r="U42" s="159"/>
      <c r="V42" s="157"/>
      <c r="W42" s="159"/>
      <c r="X42" s="157"/>
      <c r="Y42" s="159"/>
      <c r="Z42" s="157"/>
      <c r="AA42" s="159"/>
      <c r="AB42" s="157"/>
      <c r="AC42" s="159"/>
      <c r="AD42" s="160"/>
      <c r="AE42" s="161"/>
      <c r="AF42" s="160"/>
      <c r="AG42" s="161"/>
      <c r="AH42" s="160"/>
      <c r="AI42" s="161"/>
      <c r="AJ42" s="160"/>
      <c r="AK42" s="161"/>
      <c r="AL42" s="160"/>
      <c r="AM42" s="161"/>
      <c r="AN42" s="160"/>
      <c r="AO42" s="161"/>
      <c r="AP42" s="318"/>
      <c r="AQ42" s="318"/>
      <c r="AR42" s="92"/>
      <c r="AS42" s="92"/>
      <c r="AT42" s="92"/>
      <c r="AU42" s="312"/>
      <c r="AV42" s="162"/>
      <c r="AW42" s="162"/>
      <c r="AX42" s="148"/>
      <c r="AY42" s="312"/>
      <c r="AZ42" s="163"/>
      <c r="BA42" s="163"/>
      <c r="BB42" s="163"/>
      <c r="BC42" s="312"/>
      <c r="BD42" s="322"/>
      <c r="BE42" s="303"/>
      <c r="BF42" s="303"/>
      <c r="BG42" s="303"/>
      <c r="BH42" s="307"/>
      <c r="BI42" s="106"/>
      <c r="BJ42" s="164"/>
      <c r="BK42" s="155"/>
      <c r="BL42" s="248"/>
      <c r="BM42" s="248"/>
      <c r="BN42" s="165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</row>
    <row r="43" spans="1:77" s="142" customFormat="1" hidden="1" x14ac:dyDescent="0.35">
      <c r="A43" s="92"/>
      <c r="B43" s="275"/>
      <c r="C43" s="156"/>
      <c r="D43" s="94"/>
      <c r="E43" s="94"/>
      <c r="F43" s="94"/>
      <c r="G43" s="94"/>
      <c r="H43" s="94"/>
      <c r="I43" s="92"/>
      <c r="J43" s="92"/>
      <c r="K43" s="92"/>
      <c r="L43" s="157"/>
      <c r="M43" s="158"/>
      <c r="N43" s="157"/>
      <c r="O43" s="158"/>
      <c r="P43" s="157"/>
      <c r="Q43" s="158"/>
      <c r="R43" s="157"/>
      <c r="S43" s="159"/>
      <c r="T43" s="157"/>
      <c r="U43" s="159"/>
      <c r="V43" s="157"/>
      <c r="W43" s="159"/>
      <c r="X43" s="157"/>
      <c r="Y43" s="159"/>
      <c r="Z43" s="157"/>
      <c r="AA43" s="159"/>
      <c r="AB43" s="157"/>
      <c r="AC43" s="159"/>
      <c r="AD43" s="160"/>
      <c r="AE43" s="161"/>
      <c r="AF43" s="160"/>
      <c r="AG43" s="161"/>
      <c r="AH43" s="160"/>
      <c r="AI43" s="161"/>
      <c r="AJ43" s="160"/>
      <c r="AK43" s="161"/>
      <c r="AL43" s="160"/>
      <c r="AM43" s="161"/>
      <c r="AN43" s="160"/>
      <c r="AO43" s="161"/>
      <c r="AP43" s="318"/>
      <c r="AQ43" s="318"/>
      <c r="AR43" s="92"/>
      <c r="AS43" s="92"/>
      <c r="AT43" s="92"/>
      <c r="AU43" s="312"/>
      <c r="AV43" s="162"/>
      <c r="AW43" s="162"/>
      <c r="AX43" s="148"/>
      <c r="AY43" s="312"/>
      <c r="AZ43" s="163"/>
      <c r="BA43" s="163"/>
      <c r="BB43" s="163"/>
      <c r="BC43" s="312"/>
      <c r="BD43" s="322"/>
      <c r="BE43" s="303"/>
      <c r="BF43" s="303"/>
      <c r="BG43" s="303"/>
      <c r="BH43" s="307"/>
      <c r="BI43" s="106"/>
      <c r="BJ43" s="164"/>
      <c r="BK43" s="155"/>
      <c r="BL43" s="248"/>
      <c r="BM43" s="248"/>
      <c r="BN43" s="165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</row>
    <row r="44" spans="1:77" s="142" customFormat="1" hidden="1" x14ac:dyDescent="0.35">
      <c r="A44" s="92"/>
      <c r="B44" s="275"/>
      <c r="C44" s="156"/>
      <c r="D44" s="94"/>
      <c r="E44" s="94"/>
      <c r="F44" s="94"/>
      <c r="G44" s="94"/>
      <c r="H44" s="94"/>
      <c r="I44" s="92"/>
      <c r="J44" s="92"/>
      <c r="K44" s="92"/>
      <c r="L44" s="157"/>
      <c r="M44" s="158"/>
      <c r="N44" s="157"/>
      <c r="O44" s="158"/>
      <c r="P44" s="157"/>
      <c r="Q44" s="158"/>
      <c r="R44" s="157"/>
      <c r="S44" s="159"/>
      <c r="T44" s="157"/>
      <c r="U44" s="159"/>
      <c r="V44" s="157"/>
      <c r="W44" s="159"/>
      <c r="X44" s="157"/>
      <c r="Y44" s="159"/>
      <c r="Z44" s="157"/>
      <c r="AA44" s="159"/>
      <c r="AB44" s="157"/>
      <c r="AC44" s="159"/>
      <c r="AD44" s="160"/>
      <c r="AE44" s="161"/>
      <c r="AF44" s="160"/>
      <c r="AG44" s="161"/>
      <c r="AH44" s="160"/>
      <c r="AI44" s="161"/>
      <c r="AJ44" s="160"/>
      <c r="AK44" s="161"/>
      <c r="AL44" s="160"/>
      <c r="AM44" s="161"/>
      <c r="AN44" s="160"/>
      <c r="AO44" s="161"/>
      <c r="AP44" s="318"/>
      <c r="AQ44" s="318"/>
      <c r="AR44" s="92"/>
      <c r="AS44" s="92"/>
      <c r="AT44" s="92"/>
      <c r="AU44" s="312"/>
      <c r="AV44" s="162"/>
      <c r="AW44" s="162"/>
      <c r="AX44" s="148"/>
      <c r="AY44" s="312"/>
      <c r="AZ44" s="163"/>
      <c r="BA44" s="163"/>
      <c r="BB44" s="163"/>
      <c r="BC44" s="312"/>
      <c r="BD44" s="322"/>
      <c r="BE44" s="303"/>
      <c r="BF44" s="303"/>
      <c r="BG44" s="303"/>
      <c r="BH44" s="307"/>
      <c r="BI44" s="106"/>
      <c r="BJ44" s="164"/>
      <c r="BK44" s="155"/>
      <c r="BL44" s="248"/>
      <c r="BM44" s="248"/>
      <c r="BN44" s="165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</row>
    <row r="45" spans="1:77" s="142" customFormat="1" hidden="1" x14ac:dyDescent="0.35">
      <c r="A45" s="92"/>
      <c r="B45" s="275"/>
      <c r="C45" s="156"/>
      <c r="D45" s="94"/>
      <c r="E45" s="94"/>
      <c r="F45" s="94"/>
      <c r="G45" s="94"/>
      <c r="H45" s="94"/>
      <c r="I45" s="92"/>
      <c r="J45" s="92"/>
      <c r="K45" s="92"/>
      <c r="L45" s="157"/>
      <c r="M45" s="158"/>
      <c r="N45" s="157"/>
      <c r="O45" s="158"/>
      <c r="P45" s="157"/>
      <c r="Q45" s="158"/>
      <c r="R45" s="157"/>
      <c r="S45" s="159"/>
      <c r="T45" s="157"/>
      <c r="U45" s="159"/>
      <c r="V45" s="157"/>
      <c r="W45" s="159"/>
      <c r="X45" s="157"/>
      <c r="Y45" s="159"/>
      <c r="Z45" s="157"/>
      <c r="AA45" s="159"/>
      <c r="AB45" s="157"/>
      <c r="AC45" s="159"/>
      <c r="AD45" s="160"/>
      <c r="AE45" s="161"/>
      <c r="AF45" s="160"/>
      <c r="AG45" s="161"/>
      <c r="AH45" s="160"/>
      <c r="AI45" s="161"/>
      <c r="AJ45" s="160"/>
      <c r="AK45" s="161"/>
      <c r="AL45" s="160"/>
      <c r="AM45" s="161"/>
      <c r="AN45" s="160"/>
      <c r="AO45" s="161"/>
      <c r="AP45" s="318"/>
      <c r="AQ45" s="318"/>
      <c r="AR45" s="92"/>
      <c r="AS45" s="92"/>
      <c r="AT45" s="92"/>
      <c r="AU45" s="312"/>
      <c r="AV45" s="162"/>
      <c r="AW45" s="162"/>
      <c r="AX45" s="148"/>
      <c r="AY45" s="312"/>
      <c r="AZ45" s="163"/>
      <c r="BA45" s="163"/>
      <c r="BB45" s="163"/>
      <c r="BC45" s="312"/>
      <c r="BD45" s="322"/>
      <c r="BE45" s="303"/>
      <c r="BF45" s="303"/>
      <c r="BG45" s="303"/>
      <c r="BH45" s="307"/>
      <c r="BI45" s="106"/>
      <c r="BJ45" s="164"/>
      <c r="BK45" s="155"/>
      <c r="BL45" s="248"/>
      <c r="BM45" s="248"/>
      <c r="BN45" s="165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</row>
    <row r="46" spans="1:77" s="142" customFormat="1" hidden="1" x14ac:dyDescent="0.35">
      <c r="A46" s="92"/>
      <c r="B46" s="275"/>
      <c r="C46" s="156"/>
      <c r="D46" s="94"/>
      <c r="E46" s="94"/>
      <c r="F46" s="94"/>
      <c r="G46" s="94"/>
      <c r="H46" s="94"/>
      <c r="I46" s="92"/>
      <c r="J46" s="92"/>
      <c r="K46" s="92"/>
      <c r="L46" s="157"/>
      <c r="M46" s="158"/>
      <c r="N46" s="157"/>
      <c r="O46" s="158"/>
      <c r="P46" s="157"/>
      <c r="Q46" s="158"/>
      <c r="R46" s="157"/>
      <c r="S46" s="159"/>
      <c r="T46" s="157"/>
      <c r="U46" s="159"/>
      <c r="V46" s="157"/>
      <c r="W46" s="159"/>
      <c r="X46" s="157"/>
      <c r="Y46" s="159"/>
      <c r="Z46" s="157"/>
      <c r="AA46" s="159"/>
      <c r="AB46" s="157"/>
      <c r="AC46" s="159"/>
      <c r="AD46" s="160"/>
      <c r="AE46" s="161"/>
      <c r="AF46" s="160"/>
      <c r="AG46" s="161"/>
      <c r="AH46" s="160"/>
      <c r="AI46" s="161"/>
      <c r="AJ46" s="160"/>
      <c r="AK46" s="161"/>
      <c r="AL46" s="160"/>
      <c r="AM46" s="161"/>
      <c r="AN46" s="160"/>
      <c r="AO46" s="161"/>
      <c r="AP46" s="318"/>
      <c r="AQ46" s="318"/>
      <c r="AR46" s="92"/>
      <c r="AS46" s="92"/>
      <c r="AT46" s="92"/>
      <c r="AU46" s="312"/>
      <c r="AV46" s="162"/>
      <c r="AW46" s="162"/>
      <c r="AX46" s="148"/>
      <c r="AY46" s="312"/>
      <c r="AZ46" s="163"/>
      <c r="BA46" s="163"/>
      <c r="BB46" s="163"/>
      <c r="BC46" s="312"/>
      <c r="BD46" s="322"/>
      <c r="BE46" s="303"/>
      <c r="BF46" s="303"/>
      <c r="BG46" s="303"/>
      <c r="BH46" s="307"/>
      <c r="BI46" s="106"/>
      <c r="BJ46" s="164"/>
      <c r="BK46" s="155"/>
      <c r="BL46" s="248"/>
      <c r="BM46" s="248"/>
      <c r="BN46" s="165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</row>
    <row r="47" spans="1:77" s="142" customFormat="1" hidden="1" x14ac:dyDescent="0.35">
      <c r="A47" s="92"/>
      <c r="B47" s="275"/>
      <c r="C47" s="156"/>
      <c r="D47" s="94"/>
      <c r="E47" s="94"/>
      <c r="F47" s="94"/>
      <c r="G47" s="94"/>
      <c r="H47" s="94"/>
      <c r="I47" s="92"/>
      <c r="J47" s="92"/>
      <c r="K47" s="92"/>
      <c r="L47" s="157"/>
      <c r="M47" s="158"/>
      <c r="N47" s="157"/>
      <c r="O47" s="158"/>
      <c r="P47" s="157"/>
      <c r="Q47" s="158"/>
      <c r="R47" s="157"/>
      <c r="S47" s="159"/>
      <c r="T47" s="157"/>
      <c r="U47" s="159"/>
      <c r="V47" s="157"/>
      <c r="W47" s="159"/>
      <c r="X47" s="157"/>
      <c r="Y47" s="159"/>
      <c r="Z47" s="157"/>
      <c r="AA47" s="159"/>
      <c r="AB47" s="157"/>
      <c r="AC47" s="159"/>
      <c r="AD47" s="160"/>
      <c r="AE47" s="161"/>
      <c r="AF47" s="160"/>
      <c r="AG47" s="161"/>
      <c r="AH47" s="160"/>
      <c r="AI47" s="161"/>
      <c r="AJ47" s="160"/>
      <c r="AK47" s="161"/>
      <c r="AL47" s="160"/>
      <c r="AM47" s="161"/>
      <c r="AN47" s="160"/>
      <c r="AO47" s="161"/>
      <c r="AP47" s="318"/>
      <c r="AQ47" s="318"/>
      <c r="AR47" s="92"/>
      <c r="AS47" s="92"/>
      <c r="AT47" s="92"/>
      <c r="AU47" s="312"/>
      <c r="AV47" s="162"/>
      <c r="AW47" s="162"/>
      <c r="AX47" s="148"/>
      <c r="AY47" s="312"/>
      <c r="AZ47" s="163"/>
      <c r="BA47" s="163"/>
      <c r="BB47" s="163"/>
      <c r="BC47" s="312"/>
      <c r="BD47" s="322"/>
      <c r="BE47" s="303"/>
      <c r="BF47" s="303"/>
      <c r="BG47" s="303"/>
      <c r="BH47" s="307"/>
      <c r="BI47" s="106"/>
      <c r="BJ47" s="164"/>
      <c r="BK47" s="155"/>
      <c r="BL47" s="248"/>
      <c r="BM47" s="248"/>
      <c r="BN47" s="165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</row>
    <row r="48" spans="1:77" s="142" customFormat="1" hidden="1" x14ac:dyDescent="0.35">
      <c r="A48" s="92"/>
      <c r="B48" s="275"/>
      <c r="C48" s="156"/>
      <c r="D48" s="94"/>
      <c r="E48" s="94"/>
      <c r="F48" s="94"/>
      <c r="G48" s="94"/>
      <c r="H48" s="94"/>
      <c r="I48" s="92"/>
      <c r="J48" s="92"/>
      <c r="K48" s="92"/>
      <c r="L48" s="157"/>
      <c r="M48" s="158"/>
      <c r="N48" s="157"/>
      <c r="O48" s="158"/>
      <c r="P48" s="157"/>
      <c r="Q48" s="158"/>
      <c r="R48" s="157"/>
      <c r="S48" s="159"/>
      <c r="T48" s="157"/>
      <c r="U48" s="159"/>
      <c r="V48" s="157"/>
      <c r="W48" s="159"/>
      <c r="X48" s="157"/>
      <c r="Y48" s="159"/>
      <c r="Z48" s="157"/>
      <c r="AA48" s="159"/>
      <c r="AB48" s="157"/>
      <c r="AC48" s="159"/>
      <c r="AD48" s="160"/>
      <c r="AE48" s="161"/>
      <c r="AF48" s="160"/>
      <c r="AG48" s="161"/>
      <c r="AH48" s="160"/>
      <c r="AI48" s="161"/>
      <c r="AJ48" s="160"/>
      <c r="AK48" s="161"/>
      <c r="AL48" s="160"/>
      <c r="AM48" s="161"/>
      <c r="AN48" s="160"/>
      <c r="AO48" s="161"/>
      <c r="AP48" s="318"/>
      <c r="AQ48" s="318"/>
      <c r="AR48" s="92"/>
      <c r="AS48" s="92"/>
      <c r="AT48" s="92"/>
      <c r="AU48" s="312"/>
      <c r="AV48" s="162"/>
      <c r="AW48" s="162"/>
      <c r="AX48" s="148"/>
      <c r="AY48" s="312"/>
      <c r="AZ48" s="163"/>
      <c r="BA48" s="163"/>
      <c r="BB48" s="163"/>
      <c r="BC48" s="312"/>
      <c r="BD48" s="322"/>
      <c r="BE48" s="303"/>
      <c r="BF48" s="303"/>
      <c r="BG48" s="303"/>
      <c r="BH48" s="307"/>
      <c r="BI48" s="106"/>
      <c r="BJ48" s="164"/>
      <c r="BK48" s="155"/>
      <c r="BL48" s="248"/>
      <c r="BM48" s="248"/>
      <c r="BN48" s="165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</row>
    <row r="49" spans="1:77" s="142" customFormat="1" hidden="1" x14ac:dyDescent="0.35">
      <c r="A49" s="92"/>
      <c r="B49" s="275"/>
      <c r="C49" s="156"/>
      <c r="D49" s="94"/>
      <c r="E49" s="94"/>
      <c r="F49" s="94"/>
      <c r="G49" s="94"/>
      <c r="H49" s="94"/>
      <c r="I49" s="92"/>
      <c r="J49" s="92"/>
      <c r="K49" s="92"/>
      <c r="L49" s="157"/>
      <c r="M49" s="158"/>
      <c r="N49" s="157"/>
      <c r="O49" s="158"/>
      <c r="P49" s="157"/>
      <c r="Q49" s="158"/>
      <c r="R49" s="157"/>
      <c r="S49" s="159"/>
      <c r="T49" s="157"/>
      <c r="U49" s="159"/>
      <c r="V49" s="157"/>
      <c r="W49" s="159"/>
      <c r="X49" s="157"/>
      <c r="Y49" s="159"/>
      <c r="Z49" s="157"/>
      <c r="AA49" s="159"/>
      <c r="AB49" s="157"/>
      <c r="AC49" s="159"/>
      <c r="AD49" s="160"/>
      <c r="AE49" s="161"/>
      <c r="AF49" s="160"/>
      <c r="AG49" s="161"/>
      <c r="AH49" s="160"/>
      <c r="AI49" s="161"/>
      <c r="AJ49" s="160"/>
      <c r="AK49" s="161"/>
      <c r="AL49" s="160"/>
      <c r="AM49" s="161"/>
      <c r="AN49" s="160"/>
      <c r="AO49" s="161"/>
      <c r="AP49" s="318"/>
      <c r="AQ49" s="318"/>
      <c r="AR49" s="92"/>
      <c r="AS49" s="92"/>
      <c r="AT49" s="92"/>
      <c r="AU49" s="312"/>
      <c r="AV49" s="162"/>
      <c r="AW49" s="162"/>
      <c r="AX49" s="148"/>
      <c r="AY49" s="312"/>
      <c r="AZ49" s="163"/>
      <c r="BA49" s="163"/>
      <c r="BB49" s="163"/>
      <c r="BC49" s="312"/>
      <c r="BD49" s="322"/>
      <c r="BE49" s="303"/>
      <c r="BF49" s="303"/>
      <c r="BG49" s="303"/>
      <c r="BH49" s="307"/>
      <c r="BI49" s="106"/>
      <c r="BJ49" s="164"/>
      <c r="BK49" s="155"/>
      <c r="BL49" s="248"/>
      <c r="BM49" s="248"/>
      <c r="BN49" s="165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</row>
    <row r="50" spans="1:77" s="142" customFormat="1" hidden="1" x14ac:dyDescent="0.35">
      <c r="A50" s="92"/>
      <c r="B50" s="275"/>
      <c r="C50" s="156"/>
      <c r="D50" s="94"/>
      <c r="E50" s="94"/>
      <c r="F50" s="94"/>
      <c r="G50" s="94"/>
      <c r="H50" s="94"/>
      <c r="I50" s="92"/>
      <c r="J50" s="92"/>
      <c r="K50" s="92"/>
      <c r="L50" s="157"/>
      <c r="M50" s="158"/>
      <c r="N50" s="157"/>
      <c r="O50" s="158"/>
      <c r="P50" s="157"/>
      <c r="Q50" s="158"/>
      <c r="R50" s="157"/>
      <c r="S50" s="159"/>
      <c r="T50" s="157"/>
      <c r="U50" s="159"/>
      <c r="V50" s="157"/>
      <c r="W50" s="159"/>
      <c r="X50" s="157"/>
      <c r="Y50" s="159"/>
      <c r="Z50" s="157"/>
      <c r="AA50" s="159"/>
      <c r="AB50" s="157"/>
      <c r="AC50" s="159"/>
      <c r="AD50" s="160"/>
      <c r="AE50" s="161"/>
      <c r="AF50" s="160"/>
      <c r="AG50" s="161"/>
      <c r="AH50" s="160"/>
      <c r="AI50" s="161"/>
      <c r="AJ50" s="160"/>
      <c r="AK50" s="161"/>
      <c r="AL50" s="160"/>
      <c r="AM50" s="161"/>
      <c r="AN50" s="160"/>
      <c r="AO50" s="161"/>
      <c r="AP50" s="318"/>
      <c r="AQ50" s="318"/>
      <c r="AR50" s="92"/>
      <c r="AS50" s="92"/>
      <c r="AT50" s="92"/>
      <c r="AU50" s="312"/>
      <c r="AV50" s="162"/>
      <c r="AW50" s="162"/>
      <c r="AX50" s="148"/>
      <c r="AY50" s="312"/>
      <c r="AZ50" s="163"/>
      <c r="BA50" s="163"/>
      <c r="BB50" s="163"/>
      <c r="BC50" s="312"/>
      <c r="BD50" s="322"/>
      <c r="BE50" s="303"/>
      <c r="BF50" s="303"/>
      <c r="BG50" s="303"/>
      <c r="BH50" s="307"/>
      <c r="BI50" s="106"/>
      <c r="BJ50" s="164"/>
      <c r="BK50" s="155"/>
      <c r="BL50" s="248"/>
      <c r="BM50" s="248"/>
      <c r="BN50" s="165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</row>
    <row r="51" spans="1:77" s="142" customFormat="1" hidden="1" x14ac:dyDescent="0.35">
      <c r="A51" s="92"/>
      <c r="B51" s="275"/>
      <c r="C51" s="156"/>
      <c r="D51" s="94"/>
      <c r="E51" s="94"/>
      <c r="F51" s="94"/>
      <c r="G51" s="94"/>
      <c r="H51" s="94"/>
      <c r="I51" s="92"/>
      <c r="J51" s="92"/>
      <c r="K51" s="92"/>
      <c r="L51" s="157"/>
      <c r="M51" s="158"/>
      <c r="N51" s="157"/>
      <c r="O51" s="158"/>
      <c r="P51" s="157"/>
      <c r="Q51" s="158"/>
      <c r="R51" s="157"/>
      <c r="S51" s="159"/>
      <c r="T51" s="157"/>
      <c r="U51" s="159"/>
      <c r="V51" s="157"/>
      <c r="W51" s="159"/>
      <c r="X51" s="157"/>
      <c r="Y51" s="159"/>
      <c r="Z51" s="157"/>
      <c r="AA51" s="159"/>
      <c r="AB51" s="157"/>
      <c r="AC51" s="159"/>
      <c r="AD51" s="160"/>
      <c r="AE51" s="161"/>
      <c r="AF51" s="160"/>
      <c r="AG51" s="161"/>
      <c r="AH51" s="160"/>
      <c r="AI51" s="161"/>
      <c r="AJ51" s="160"/>
      <c r="AK51" s="161"/>
      <c r="AL51" s="160"/>
      <c r="AM51" s="161"/>
      <c r="AN51" s="160"/>
      <c r="AO51" s="161"/>
      <c r="AP51" s="318"/>
      <c r="AQ51" s="318"/>
      <c r="AR51" s="92"/>
      <c r="AS51" s="92"/>
      <c r="AT51" s="92"/>
      <c r="AU51" s="312"/>
      <c r="AV51" s="162"/>
      <c r="AW51" s="162"/>
      <c r="AX51" s="148"/>
      <c r="AY51" s="312"/>
      <c r="AZ51" s="163"/>
      <c r="BA51" s="163"/>
      <c r="BB51" s="163"/>
      <c r="BC51" s="312"/>
      <c r="BD51" s="322"/>
      <c r="BE51" s="303"/>
      <c r="BF51" s="303"/>
      <c r="BG51" s="303"/>
      <c r="BH51" s="307"/>
      <c r="BI51" s="106"/>
      <c r="BJ51" s="164"/>
      <c r="BK51" s="155"/>
      <c r="BL51" s="248"/>
      <c r="BM51" s="248"/>
      <c r="BN51" s="165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</row>
    <row r="52" spans="1:77" s="142" customFormat="1" hidden="1" x14ac:dyDescent="0.35">
      <c r="A52" s="92"/>
      <c r="B52" s="275"/>
      <c r="C52" s="156"/>
      <c r="D52" s="94"/>
      <c r="E52" s="94"/>
      <c r="F52" s="94"/>
      <c r="G52" s="94"/>
      <c r="H52" s="94"/>
      <c r="I52" s="92"/>
      <c r="J52" s="92"/>
      <c r="K52" s="92"/>
      <c r="L52" s="157"/>
      <c r="M52" s="158"/>
      <c r="N52" s="157"/>
      <c r="O52" s="158"/>
      <c r="P52" s="157"/>
      <c r="Q52" s="158"/>
      <c r="R52" s="157"/>
      <c r="S52" s="159"/>
      <c r="T52" s="157"/>
      <c r="U52" s="159"/>
      <c r="V52" s="157"/>
      <c r="W52" s="159"/>
      <c r="X52" s="157"/>
      <c r="Y52" s="159"/>
      <c r="Z52" s="157"/>
      <c r="AA52" s="159"/>
      <c r="AB52" s="157"/>
      <c r="AC52" s="159"/>
      <c r="AD52" s="160"/>
      <c r="AE52" s="161"/>
      <c r="AF52" s="160"/>
      <c r="AG52" s="161"/>
      <c r="AH52" s="160"/>
      <c r="AI52" s="161"/>
      <c r="AJ52" s="160"/>
      <c r="AK52" s="161"/>
      <c r="AL52" s="160"/>
      <c r="AM52" s="161"/>
      <c r="AN52" s="160"/>
      <c r="AO52" s="161"/>
      <c r="AP52" s="318"/>
      <c r="AQ52" s="318"/>
      <c r="AR52" s="92"/>
      <c r="AS52" s="92"/>
      <c r="AT52" s="92"/>
      <c r="AU52" s="312"/>
      <c r="AV52" s="162"/>
      <c r="AW52" s="162"/>
      <c r="AX52" s="148"/>
      <c r="AY52" s="312"/>
      <c r="AZ52" s="163"/>
      <c r="BA52" s="163"/>
      <c r="BB52" s="163"/>
      <c r="BC52" s="312"/>
      <c r="BD52" s="322"/>
      <c r="BE52" s="303"/>
      <c r="BF52" s="303"/>
      <c r="BG52" s="303"/>
      <c r="BH52" s="307"/>
      <c r="BI52" s="106"/>
      <c r="BJ52" s="164"/>
      <c r="BK52" s="155"/>
      <c r="BL52" s="248"/>
      <c r="BM52" s="248"/>
      <c r="BN52" s="165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</row>
    <row r="53" spans="1:77" s="142" customFormat="1" hidden="1" x14ac:dyDescent="0.35">
      <c r="A53" s="92"/>
      <c r="B53" s="275"/>
      <c r="C53" s="156"/>
      <c r="D53" s="94"/>
      <c r="E53" s="94"/>
      <c r="F53" s="94"/>
      <c r="G53" s="94"/>
      <c r="H53" s="94"/>
      <c r="I53" s="92"/>
      <c r="J53" s="92"/>
      <c r="K53" s="92"/>
      <c r="L53" s="157"/>
      <c r="M53" s="158"/>
      <c r="N53" s="157"/>
      <c r="O53" s="158"/>
      <c r="P53" s="157"/>
      <c r="Q53" s="158"/>
      <c r="R53" s="157"/>
      <c r="S53" s="159"/>
      <c r="T53" s="157"/>
      <c r="U53" s="159"/>
      <c r="V53" s="157"/>
      <c r="W53" s="159"/>
      <c r="X53" s="157"/>
      <c r="Y53" s="159"/>
      <c r="Z53" s="157"/>
      <c r="AA53" s="159"/>
      <c r="AB53" s="157"/>
      <c r="AC53" s="159"/>
      <c r="AD53" s="160"/>
      <c r="AE53" s="161"/>
      <c r="AF53" s="160"/>
      <c r="AG53" s="161"/>
      <c r="AH53" s="160"/>
      <c r="AI53" s="161"/>
      <c r="AJ53" s="160"/>
      <c r="AK53" s="161"/>
      <c r="AL53" s="160"/>
      <c r="AM53" s="161"/>
      <c r="AN53" s="160"/>
      <c r="AO53" s="161"/>
      <c r="AP53" s="318"/>
      <c r="AQ53" s="318"/>
      <c r="AR53" s="92"/>
      <c r="AS53" s="92"/>
      <c r="AT53" s="92"/>
      <c r="AU53" s="312"/>
      <c r="AV53" s="162"/>
      <c r="AW53" s="162"/>
      <c r="AX53" s="148"/>
      <c r="AY53" s="312"/>
      <c r="AZ53" s="163"/>
      <c r="BA53" s="163"/>
      <c r="BB53" s="163"/>
      <c r="BC53" s="312"/>
      <c r="BD53" s="322"/>
      <c r="BE53" s="303"/>
      <c r="BF53" s="303"/>
      <c r="BG53" s="303"/>
      <c r="BH53" s="307"/>
      <c r="BI53" s="106"/>
      <c r="BJ53" s="164"/>
      <c r="BK53" s="155"/>
      <c r="BL53" s="248"/>
      <c r="BM53" s="248"/>
      <c r="BN53" s="165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</row>
    <row r="54" spans="1:77" s="142" customFormat="1" hidden="1" x14ac:dyDescent="0.35">
      <c r="A54" s="92"/>
      <c r="B54" s="275"/>
      <c r="C54" s="156"/>
      <c r="D54" s="94"/>
      <c r="E54" s="94"/>
      <c r="F54" s="94"/>
      <c r="G54" s="94"/>
      <c r="H54" s="94"/>
      <c r="I54" s="92"/>
      <c r="J54" s="92"/>
      <c r="K54" s="92"/>
      <c r="L54" s="157"/>
      <c r="M54" s="158"/>
      <c r="N54" s="157"/>
      <c r="O54" s="158"/>
      <c r="P54" s="157"/>
      <c r="Q54" s="158"/>
      <c r="R54" s="157"/>
      <c r="S54" s="159"/>
      <c r="T54" s="157"/>
      <c r="U54" s="159"/>
      <c r="V54" s="157"/>
      <c r="W54" s="159"/>
      <c r="X54" s="157"/>
      <c r="Y54" s="159"/>
      <c r="Z54" s="157"/>
      <c r="AA54" s="159"/>
      <c r="AB54" s="157"/>
      <c r="AC54" s="159"/>
      <c r="AD54" s="160"/>
      <c r="AE54" s="161"/>
      <c r="AF54" s="160"/>
      <c r="AG54" s="161"/>
      <c r="AH54" s="160"/>
      <c r="AI54" s="161"/>
      <c r="AJ54" s="160"/>
      <c r="AK54" s="161"/>
      <c r="AL54" s="160"/>
      <c r="AM54" s="161"/>
      <c r="AN54" s="160"/>
      <c r="AO54" s="161"/>
      <c r="AP54" s="318"/>
      <c r="AQ54" s="318"/>
      <c r="AR54" s="92"/>
      <c r="AS54" s="92"/>
      <c r="AT54" s="92"/>
      <c r="AU54" s="312"/>
      <c r="AV54" s="162"/>
      <c r="AW54" s="162"/>
      <c r="AX54" s="148"/>
      <c r="AY54" s="312"/>
      <c r="AZ54" s="163"/>
      <c r="BA54" s="163"/>
      <c r="BB54" s="163"/>
      <c r="BC54" s="312"/>
      <c r="BD54" s="322"/>
      <c r="BE54" s="303"/>
      <c r="BF54" s="303"/>
      <c r="BG54" s="303"/>
      <c r="BH54" s="307"/>
      <c r="BI54" s="106"/>
      <c r="BJ54" s="164"/>
      <c r="BK54" s="155"/>
      <c r="BL54" s="248"/>
      <c r="BM54" s="248"/>
      <c r="BN54" s="165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</row>
    <row r="55" spans="1:77" s="142" customFormat="1" hidden="1" x14ac:dyDescent="0.35">
      <c r="A55" s="92"/>
      <c r="B55" s="275"/>
      <c r="C55" s="156"/>
      <c r="D55" s="94"/>
      <c r="E55" s="94"/>
      <c r="F55" s="94"/>
      <c r="G55" s="94"/>
      <c r="H55" s="94"/>
      <c r="I55" s="92"/>
      <c r="J55" s="92"/>
      <c r="K55" s="92"/>
      <c r="L55" s="157"/>
      <c r="M55" s="158"/>
      <c r="N55" s="157"/>
      <c r="O55" s="158"/>
      <c r="P55" s="157"/>
      <c r="Q55" s="158"/>
      <c r="R55" s="157"/>
      <c r="S55" s="159"/>
      <c r="T55" s="157"/>
      <c r="U55" s="159"/>
      <c r="V55" s="157"/>
      <c r="W55" s="159"/>
      <c r="X55" s="157"/>
      <c r="Y55" s="159"/>
      <c r="Z55" s="157"/>
      <c r="AA55" s="159"/>
      <c r="AB55" s="157"/>
      <c r="AC55" s="159"/>
      <c r="AD55" s="160"/>
      <c r="AE55" s="161"/>
      <c r="AF55" s="160"/>
      <c r="AG55" s="161"/>
      <c r="AH55" s="160"/>
      <c r="AI55" s="161"/>
      <c r="AJ55" s="160"/>
      <c r="AK55" s="161"/>
      <c r="AL55" s="160"/>
      <c r="AM55" s="161"/>
      <c r="AN55" s="160"/>
      <c r="AO55" s="161"/>
      <c r="AP55" s="318"/>
      <c r="AQ55" s="318"/>
      <c r="AR55" s="92"/>
      <c r="AS55" s="92"/>
      <c r="AT55" s="92"/>
      <c r="AU55" s="312"/>
      <c r="AV55" s="162"/>
      <c r="AW55" s="162"/>
      <c r="AX55" s="148"/>
      <c r="AY55" s="312"/>
      <c r="AZ55" s="163"/>
      <c r="BA55" s="163"/>
      <c r="BB55" s="163"/>
      <c r="BC55" s="312"/>
      <c r="BD55" s="322"/>
      <c r="BE55" s="303"/>
      <c r="BF55" s="303"/>
      <c r="BG55" s="303"/>
      <c r="BH55" s="307"/>
      <c r="BI55" s="106"/>
      <c r="BJ55" s="164"/>
      <c r="BK55" s="155"/>
      <c r="BL55" s="248"/>
      <c r="BM55" s="248"/>
      <c r="BN55" s="165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</row>
    <row r="56" spans="1:77" s="142" customFormat="1" hidden="1" x14ac:dyDescent="0.35">
      <c r="A56" s="92"/>
      <c r="B56" s="275"/>
      <c r="C56" s="156"/>
      <c r="D56" s="94"/>
      <c r="E56" s="94"/>
      <c r="F56" s="94"/>
      <c r="G56" s="94"/>
      <c r="H56" s="94"/>
      <c r="I56" s="92"/>
      <c r="J56" s="92"/>
      <c r="K56" s="92"/>
      <c r="L56" s="157"/>
      <c r="M56" s="158"/>
      <c r="N56" s="157"/>
      <c r="O56" s="158"/>
      <c r="P56" s="157"/>
      <c r="Q56" s="158"/>
      <c r="R56" s="157"/>
      <c r="S56" s="159"/>
      <c r="T56" s="157"/>
      <c r="U56" s="159"/>
      <c r="V56" s="157"/>
      <c r="W56" s="159"/>
      <c r="X56" s="157"/>
      <c r="Y56" s="159"/>
      <c r="Z56" s="157"/>
      <c r="AA56" s="159"/>
      <c r="AB56" s="157"/>
      <c r="AC56" s="159"/>
      <c r="AD56" s="160"/>
      <c r="AE56" s="161"/>
      <c r="AF56" s="160"/>
      <c r="AG56" s="161"/>
      <c r="AH56" s="160"/>
      <c r="AI56" s="161"/>
      <c r="AJ56" s="160"/>
      <c r="AK56" s="161"/>
      <c r="AL56" s="160"/>
      <c r="AM56" s="161"/>
      <c r="AN56" s="160"/>
      <c r="AO56" s="161"/>
      <c r="AP56" s="318"/>
      <c r="AQ56" s="318"/>
      <c r="AR56" s="92"/>
      <c r="AS56" s="92"/>
      <c r="AT56" s="92"/>
      <c r="AU56" s="312"/>
      <c r="AV56" s="162"/>
      <c r="AW56" s="162"/>
      <c r="AX56" s="148"/>
      <c r="AY56" s="312"/>
      <c r="AZ56" s="163"/>
      <c r="BA56" s="163"/>
      <c r="BB56" s="163"/>
      <c r="BC56" s="312"/>
      <c r="BD56" s="322"/>
      <c r="BE56" s="303"/>
      <c r="BF56" s="303"/>
      <c r="BG56" s="303"/>
      <c r="BH56" s="307"/>
      <c r="BI56" s="106"/>
      <c r="BJ56" s="164"/>
      <c r="BK56" s="155"/>
      <c r="BL56" s="248"/>
      <c r="BM56" s="248"/>
      <c r="BN56" s="165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</row>
    <row r="57" spans="1:77" s="142" customFormat="1" hidden="1" x14ac:dyDescent="0.35">
      <c r="A57" s="92"/>
      <c r="B57" s="275"/>
      <c r="C57" s="156"/>
      <c r="D57" s="94"/>
      <c r="E57" s="94"/>
      <c r="F57" s="94"/>
      <c r="G57" s="94"/>
      <c r="H57" s="94"/>
      <c r="I57" s="92"/>
      <c r="J57" s="92"/>
      <c r="K57" s="92"/>
      <c r="L57" s="157"/>
      <c r="M57" s="158"/>
      <c r="N57" s="157"/>
      <c r="O57" s="158"/>
      <c r="P57" s="157"/>
      <c r="Q57" s="158"/>
      <c r="R57" s="157"/>
      <c r="S57" s="159"/>
      <c r="T57" s="157"/>
      <c r="U57" s="159"/>
      <c r="V57" s="157"/>
      <c r="W57" s="159"/>
      <c r="X57" s="157"/>
      <c r="Y57" s="159"/>
      <c r="Z57" s="157"/>
      <c r="AA57" s="159"/>
      <c r="AB57" s="157"/>
      <c r="AC57" s="159"/>
      <c r="AD57" s="160"/>
      <c r="AE57" s="161"/>
      <c r="AF57" s="160"/>
      <c r="AG57" s="161"/>
      <c r="AH57" s="160"/>
      <c r="AI57" s="161"/>
      <c r="AJ57" s="160"/>
      <c r="AK57" s="161"/>
      <c r="AL57" s="160"/>
      <c r="AM57" s="161"/>
      <c r="AN57" s="160"/>
      <c r="AO57" s="161"/>
      <c r="AP57" s="318"/>
      <c r="AQ57" s="318"/>
      <c r="AR57" s="92"/>
      <c r="AS57" s="92"/>
      <c r="AT57" s="92"/>
      <c r="AU57" s="312"/>
      <c r="AV57" s="162"/>
      <c r="AW57" s="162"/>
      <c r="AX57" s="148"/>
      <c r="AY57" s="312"/>
      <c r="AZ57" s="163"/>
      <c r="BA57" s="163"/>
      <c r="BB57" s="163"/>
      <c r="BC57" s="312"/>
      <c r="BD57" s="322"/>
      <c r="BE57" s="303"/>
      <c r="BF57" s="303"/>
      <c r="BG57" s="303"/>
      <c r="BH57" s="307"/>
      <c r="BI57" s="106"/>
      <c r="BJ57" s="164"/>
      <c r="BK57" s="155"/>
      <c r="BL57" s="248"/>
      <c r="BM57" s="248"/>
      <c r="BN57" s="165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</row>
    <row r="58" spans="1:77" s="142" customFormat="1" hidden="1" x14ac:dyDescent="0.35">
      <c r="A58" s="92"/>
      <c r="B58" s="275"/>
      <c r="C58" s="156"/>
      <c r="D58" s="94"/>
      <c r="E58" s="94"/>
      <c r="F58" s="94"/>
      <c r="G58" s="94"/>
      <c r="H58" s="94"/>
      <c r="I58" s="92"/>
      <c r="J58" s="92"/>
      <c r="K58" s="92"/>
      <c r="L58" s="157"/>
      <c r="M58" s="158"/>
      <c r="N58" s="157"/>
      <c r="O58" s="158"/>
      <c r="P58" s="157"/>
      <c r="Q58" s="158"/>
      <c r="R58" s="157"/>
      <c r="S58" s="159"/>
      <c r="T58" s="157"/>
      <c r="U58" s="159"/>
      <c r="V58" s="157"/>
      <c r="W58" s="159"/>
      <c r="X58" s="157"/>
      <c r="Y58" s="159"/>
      <c r="Z58" s="157"/>
      <c r="AA58" s="159"/>
      <c r="AB58" s="157"/>
      <c r="AC58" s="159"/>
      <c r="AD58" s="160"/>
      <c r="AE58" s="161"/>
      <c r="AF58" s="160"/>
      <c r="AG58" s="161"/>
      <c r="AH58" s="160"/>
      <c r="AI58" s="161"/>
      <c r="AJ58" s="160"/>
      <c r="AK58" s="161"/>
      <c r="AL58" s="160"/>
      <c r="AM58" s="161"/>
      <c r="AN58" s="160"/>
      <c r="AO58" s="161"/>
      <c r="AP58" s="318"/>
      <c r="AQ58" s="318"/>
      <c r="AR58" s="92"/>
      <c r="AS58" s="92"/>
      <c r="AT58" s="92"/>
      <c r="AU58" s="312"/>
      <c r="AV58" s="162"/>
      <c r="AW58" s="162"/>
      <c r="AX58" s="148"/>
      <c r="AY58" s="312"/>
      <c r="AZ58" s="163"/>
      <c r="BA58" s="163"/>
      <c r="BB58" s="163"/>
      <c r="BC58" s="312"/>
      <c r="BD58" s="322"/>
      <c r="BE58" s="303"/>
      <c r="BF58" s="303"/>
      <c r="BG58" s="303"/>
      <c r="BH58" s="307"/>
      <c r="BI58" s="106"/>
      <c r="BJ58" s="164"/>
      <c r="BK58" s="155"/>
      <c r="BL58" s="248"/>
      <c r="BM58" s="248"/>
      <c r="BN58" s="165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</row>
    <row r="59" spans="1:77" s="142" customFormat="1" hidden="1" x14ac:dyDescent="0.35">
      <c r="A59" s="92"/>
      <c r="B59" s="275"/>
      <c r="C59" s="156"/>
      <c r="D59" s="94"/>
      <c r="E59" s="94"/>
      <c r="F59" s="94"/>
      <c r="G59" s="94"/>
      <c r="H59" s="94"/>
      <c r="I59" s="92"/>
      <c r="J59" s="92"/>
      <c r="K59" s="92"/>
      <c r="L59" s="157"/>
      <c r="M59" s="158"/>
      <c r="N59" s="157"/>
      <c r="O59" s="158"/>
      <c r="P59" s="157"/>
      <c r="Q59" s="158"/>
      <c r="R59" s="157"/>
      <c r="S59" s="159"/>
      <c r="T59" s="157"/>
      <c r="U59" s="159"/>
      <c r="V59" s="157"/>
      <c r="W59" s="159"/>
      <c r="X59" s="157"/>
      <c r="Y59" s="159"/>
      <c r="Z59" s="157"/>
      <c r="AA59" s="159"/>
      <c r="AB59" s="157"/>
      <c r="AC59" s="159"/>
      <c r="AD59" s="160"/>
      <c r="AE59" s="161"/>
      <c r="AF59" s="160"/>
      <c r="AG59" s="161"/>
      <c r="AH59" s="160"/>
      <c r="AI59" s="161"/>
      <c r="AJ59" s="160"/>
      <c r="AK59" s="161"/>
      <c r="AL59" s="160"/>
      <c r="AM59" s="161"/>
      <c r="AN59" s="160"/>
      <c r="AO59" s="161"/>
      <c r="AP59" s="318"/>
      <c r="AQ59" s="318"/>
      <c r="AR59" s="92"/>
      <c r="AS59" s="92"/>
      <c r="AT59" s="92"/>
      <c r="AU59" s="312"/>
      <c r="AV59" s="162"/>
      <c r="AW59" s="162"/>
      <c r="AX59" s="148"/>
      <c r="AY59" s="312"/>
      <c r="AZ59" s="163"/>
      <c r="BA59" s="163"/>
      <c r="BB59" s="163"/>
      <c r="BC59" s="312"/>
      <c r="BD59" s="322"/>
      <c r="BE59" s="303"/>
      <c r="BF59" s="303"/>
      <c r="BG59" s="303"/>
      <c r="BH59" s="307"/>
      <c r="BI59" s="106"/>
      <c r="BJ59" s="164"/>
      <c r="BK59" s="155"/>
      <c r="BL59" s="248"/>
      <c r="BM59" s="248"/>
      <c r="BN59" s="165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</row>
    <row r="60" spans="1:77" s="142" customFormat="1" hidden="1" x14ac:dyDescent="0.35">
      <c r="A60" s="92"/>
      <c r="B60" s="275"/>
      <c r="C60" s="156"/>
      <c r="D60" s="94"/>
      <c r="E60" s="94"/>
      <c r="F60" s="94"/>
      <c r="G60" s="94"/>
      <c r="H60" s="94"/>
      <c r="I60" s="92"/>
      <c r="J60" s="92"/>
      <c r="K60" s="92"/>
      <c r="L60" s="157"/>
      <c r="M60" s="158"/>
      <c r="N60" s="157"/>
      <c r="O60" s="158"/>
      <c r="P60" s="157"/>
      <c r="Q60" s="158"/>
      <c r="R60" s="157"/>
      <c r="S60" s="159"/>
      <c r="T60" s="157"/>
      <c r="U60" s="159"/>
      <c r="V60" s="157"/>
      <c r="W60" s="159"/>
      <c r="X60" s="157"/>
      <c r="Y60" s="159"/>
      <c r="Z60" s="157"/>
      <c r="AA60" s="159"/>
      <c r="AB60" s="157"/>
      <c r="AC60" s="159"/>
      <c r="AD60" s="160"/>
      <c r="AE60" s="161"/>
      <c r="AF60" s="160"/>
      <c r="AG60" s="161"/>
      <c r="AH60" s="160"/>
      <c r="AI60" s="161"/>
      <c r="AJ60" s="160"/>
      <c r="AK60" s="161"/>
      <c r="AL60" s="160"/>
      <c r="AM60" s="161"/>
      <c r="AN60" s="160"/>
      <c r="AO60" s="161"/>
      <c r="AP60" s="318"/>
      <c r="AQ60" s="318"/>
      <c r="AR60" s="92"/>
      <c r="AS60" s="92"/>
      <c r="AT60" s="92"/>
      <c r="AU60" s="312"/>
      <c r="AV60" s="162"/>
      <c r="AW60" s="162"/>
      <c r="AX60" s="148"/>
      <c r="AY60" s="312"/>
      <c r="AZ60" s="163"/>
      <c r="BA60" s="163"/>
      <c r="BB60" s="163"/>
      <c r="BC60" s="312"/>
      <c r="BD60" s="322"/>
      <c r="BE60" s="303"/>
      <c r="BF60" s="303"/>
      <c r="BG60" s="303"/>
      <c r="BH60" s="307"/>
      <c r="BI60" s="106"/>
      <c r="BJ60" s="164"/>
      <c r="BK60" s="155"/>
      <c r="BL60" s="248"/>
      <c r="BM60" s="248"/>
      <c r="BN60" s="165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</row>
    <row r="61" spans="1:77" s="142" customFormat="1" hidden="1" x14ac:dyDescent="0.35">
      <c r="A61" s="92"/>
      <c r="B61" s="275"/>
      <c r="C61" s="156"/>
      <c r="D61" s="94"/>
      <c r="E61" s="94"/>
      <c r="F61" s="94"/>
      <c r="G61" s="94"/>
      <c r="H61" s="94"/>
      <c r="I61" s="92"/>
      <c r="J61" s="92"/>
      <c r="K61" s="92"/>
      <c r="L61" s="157"/>
      <c r="M61" s="158"/>
      <c r="N61" s="157"/>
      <c r="O61" s="158"/>
      <c r="P61" s="157"/>
      <c r="Q61" s="158"/>
      <c r="R61" s="157"/>
      <c r="S61" s="159"/>
      <c r="T61" s="157"/>
      <c r="U61" s="159"/>
      <c r="V61" s="157"/>
      <c r="W61" s="159"/>
      <c r="X61" s="157"/>
      <c r="Y61" s="159"/>
      <c r="Z61" s="157"/>
      <c r="AA61" s="159"/>
      <c r="AB61" s="157"/>
      <c r="AC61" s="159"/>
      <c r="AD61" s="160"/>
      <c r="AE61" s="161"/>
      <c r="AF61" s="160"/>
      <c r="AG61" s="161"/>
      <c r="AH61" s="160"/>
      <c r="AI61" s="161"/>
      <c r="AJ61" s="160"/>
      <c r="AK61" s="161"/>
      <c r="AL61" s="160"/>
      <c r="AM61" s="161"/>
      <c r="AN61" s="160"/>
      <c r="AO61" s="161"/>
      <c r="AP61" s="318"/>
      <c r="AQ61" s="318"/>
      <c r="AR61" s="92"/>
      <c r="AS61" s="92"/>
      <c r="AT61" s="92"/>
      <c r="AU61" s="312"/>
      <c r="AV61" s="162"/>
      <c r="AW61" s="162"/>
      <c r="AX61" s="148"/>
      <c r="AY61" s="312"/>
      <c r="AZ61" s="163"/>
      <c r="BA61" s="163"/>
      <c r="BB61" s="163"/>
      <c r="BC61" s="312"/>
      <c r="BD61" s="322"/>
      <c r="BE61" s="303"/>
      <c r="BF61" s="303"/>
      <c r="BG61" s="303"/>
      <c r="BH61" s="307"/>
      <c r="BI61" s="106"/>
      <c r="BJ61" s="164"/>
      <c r="BK61" s="155"/>
      <c r="BL61" s="248"/>
      <c r="BM61" s="248"/>
      <c r="BN61" s="165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</row>
    <row r="62" spans="1:77" s="142" customFormat="1" hidden="1" x14ac:dyDescent="0.35">
      <c r="A62" s="92"/>
      <c r="B62" s="275"/>
      <c r="C62" s="156"/>
      <c r="D62" s="94"/>
      <c r="E62" s="94"/>
      <c r="F62" s="94"/>
      <c r="G62" s="94"/>
      <c r="H62" s="94"/>
      <c r="I62" s="92"/>
      <c r="J62" s="92"/>
      <c r="K62" s="92"/>
      <c r="L62" s="157"/>
      <c r="M62" s="158"/>
      <c r="N62" s="157"/>
      <c r="O62" s="158"/>
      <c r="P62" s="157"/>
      <c r="Q62" s="158"/>
      <c r="R62" s="157"/>
      <c r="S62" s="159"/>
      <c r="T62" s="157"/>
      <c r="U62" s="159"/>
      <c r="V62" s="157"/>
      <c r="W62" s="159"/>
      <c r="X62" s="157"/>
      <c r="Y62" s="159"/>
      <c r="Z62" s="157"/>
      <c r="AA62" s="159"/>
      <c r="AB62" s="157"/>
      <c r="AC62" s="159"/>
      <c r="AD62" s="160"/>
      <c r="AE62" s="161"/>
      <c r="AF62" s="160"/>
      <c r="AG62" s="161"/>
      <c r="AH62" s="160"/>
      <c r="AI62" s="161"/>
      <c r="AJ62" s="160"/>
      <c r="AK62" s="161"/>
      <c r="AL62" s="160"/>
      <c r="AM62" s="161"/>
      <c r="AN62" s="160"/>
      <c r="AO62" s="161"/>
      <c r="AP62" s="318"/>
      <c r="AQ62" s="318"/>
      <c r="AR62" s="92"/>
      <c r="AS62" s="92"/>
      <c r="AT62" s="92"/>
      <c r="AU62" s="312"/>
      <c r="AV62" s="162"/>
      <c r="AW62" s="162"/>
      <c r="AX62" s="148"/>
      <c r="AY62" s="312"/>
      <c r="AZ62" s="163"/>
      <c r="BA62" s="163"/>
      <c r="BB62" s="163"/>
      <c r="BC62" s="312"/>
      <c r="BD62" s="322"/>
      <c r="BE62" s="303"/>
      <c r="BF62" s="303"/>
      <c r="BG62" s="303"/>
      <c r="BH62" s="307"/>
      <c r="BI62" s="106"/>
      <c r="BJ62" s="164"/>
      <c r="BK62" s="155"/>
      <c r="BL62" s="248"/>
      <c r="BM62" s="248"/>
      <c r="BN62" s="165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</row>
    <row r="63" spans="1:77" s="142" customFormat="1" hidden="1" x14ac:dyDescent="0.35">
      <c r="A63" s="92"/>
      <c r="B63" s="275"/>
      <c r="C63" s="156"/>
      <c r="D63" s="94"/>
      <c r="E63" s="94"/>
      <c r="F63" s="94"/>
      <c r="G63" s="94"/>
      <c r="H63" s="94"/>
      <c r="I63" s="92"/>
      <c r="J63" s="92"/>
      <c r="K63" s="92"/>
      <c r="L63" s="157"/>
      <c r="M63" s="158"/>
      <c r="N63" s="157"/>
      <c r="O63" s="158"/>
      <c r="P63" s="157"/>
      <c r="Q63" s="158"/>
      <c r="R63" s="157"/>
      <c r="S63" s="159"/>
      <c r="T63" s="157"/>
      <c r="U63" s="159"/>
      <c r="V63" s="157"/>
      <c r="W63" s="159"/>
      <c r="X63" s="157"/>
      <c r="Y63" s="159"/>
      <c r="Z63" s="157"/>
      <c r="AA63" s="159"/>
      <c r="AB63" s="157"/>
      <c r="AC63" s="159"/>
      <c r="AD63" s="160"/>
      <c r="AE63" s="161"/>
      <c r="AF63" s="160"/>
      <c r="AG63" s="161"/>
      <c r="AH63" s="160"/>
      <c r="AI63" s="161"/>
      <c r="AJ63" s="160"/>
      <c r="AK63" s="161"/>
      <c r="AL63" s="160"/>
      <c r="AM63" s="161"/>
      <c r="AN63" s="160"/>
      <c r="AO63" s="161"/>
      <c r="AP63" s="318"/>
      <c r="AQ63" s="318"/>
      <c r="AR63" s="92"/>
      <c r="AS63" s="92"/>
      <c r="AT63" s="92"/>
      <c r="AU63" s="312"/>
      <c r="AV63" s="162"/>
      <c r="AW63" s="162"/>
      <c r="AX63" s="148"/>
      <c r="AY63" s="312"/>
      <c r="AZ63" s="163"/>
      <c r="BA63" s="163"/>
      <c r="BB63" s="163"/>
      <c r="BC63" s="312"/>
      <c r="BD63" s="322"/>
      <c r="BE63" s="303"/>
      <c r="BF63" s="303"/>
      <c r="BG63" s="303"/>
      <c r="BH63" s="307"/>
      <c r="BI63" s="106"/>
      <c r="BJ63" s="164"/>
      <c r="BK63" s="155"/>
      <c r="BL63" s="248"/>
      <c r="BM63" s="248"/>
      <c r="BN63" s="165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</row>
    <row r="64" spans="1:77" s="142" customFormat="1" hidden="1" x14ac:dyDescent="0.35">
      <c r="A64" s="92"/>
      <c r="B64" s="275"/>
      <c r="C64" s="156"/>
      <c r="D64" s="94"/>
      <c r="E64" s="94"/>
      <c r="F64" s="94"/>
      <c r="G64" s="94"/>
      <c r="H64" s="94"/>
      <c r="I64" s="92"/>
      <c r="J64" s="92"/>
      <c r="K64" s="92"/>
      <c r="L64" s="157"/>
      <c r="M64" s="158"/>
      <c r="N64" s="157"/>
      <c r="O64" s="158"/>
      <c r="P64" s="157"/>
      <c r="Q64" s="158"/>
      <c r="R64" s="157"/>
      <c r="S64" s="159"/>
      <c r="T64" s="157"/>
      <c r="U64" s="159"/>
      <c r="V64" s="157"/>
      <c r="W64" s="159"/>
      <c r="X64" s="157"/>
      <c r="Y64" s="159"/>
      <c r="Z64" s="157"/>
      <c r="AA64" s="159"/>
      <c r="AB64" s="157"/>
      <c r="AC64" s="159"/>
      <c r="AD64" s="160"/>
      <c r="AE64" s="161"/>
      <c r="AF64" s="160"/>
      <c r="AG64" s="161"/>
      <c r="AH64" s="160"/>
      <c r="AI64" s="161"/>
      <c r="AJ64" s="160"/>
      <c r="AK64" s="161"/>
      <c r="AL64" s="160"/>
      <c r="AM64" s="161"/>
      <c r="AN64" s="160"/>
      <c r="AO64" s="161"/>
      <c r="AP64" s="318"/>
      <c r="AQ64" s="318"/>
      <c r="AR64" s="92"/>
      <c r="AS64" s="92"/>
      <c r="AT64" s="92"/>
      <c r="AU64" s="312"/>
      <c r="AV64" s="162"/>
      <c r="AW64" s="162"/>
      <c r="AX64" s="148"/>
      <c r="AY64" s="312"/>
      <c r="AZ64" s="163"/>
      <c r="BA64" s="163"/>
      <c r="BB64" s="163"/>
      <c r="BC64" s="312"/>
      <c r="BD64" s="322"/>
      <c r="BE64" s="303"/>
      <c r="BF64" s="303"/>
      <c r="BG64" s="303"/>
      <c r="BH64" s="307"/>
      <c r="BI64" s="106"/>
      <c r="BJ64" s="164"/>
      <c r="BK64" s="155"/>
      <c r="BL64" s="248"/>
      <c r="BM64" s="248"/>
      <c r="BN64" s="165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</row>
    <row r="65" spans="1:77" s="142" customFormat="1" hidden="1" x14ac:dyDescent="0.35">
      <c r="A65" s="92"/>
      <c r="B65" s="275"/>
      <c r="C65" s="156"/>
      <c r="D65" s="94"/>
      <c r="E65" s="94"/>
      <c r="F65" s="94"/>
      <c r="G65" s="94"/>
      <c r="H65" s="94"/>
      <c r="I65" s="92"/>
      <c r="J65" s="92"/>
      <c r="K65" s="92"/>
      <c r="L65" s="157"/>
      <c r="M65" s="158"/>
      <c r="N65" s="157"/>
      <c r="O65" s="158"/>
      <c r="P65" s="157"/>
      <c r="Q65" s="158"/>
      <c r="R65" s="157"/>
      <c r="S65" s="159"/>
      <c r="T65" s="157"/>
      <c r="U65" s="159"/>
      <c r="V65" s="157"/>
      <c r="W65" s="159"/>
      <c r="X65" s="157"/>
      <c r="Y65" s="159"/>
      <c r="Z65" s="157"/>
      <c r="AA65" s="159"/>
      <c r="AB65" s="157"/>
      <c r="AC65" s="159"/>
      <c r="AD65" s="160"/>
      <c r="AE65" s="161"/>
      <c r="AF65" s="160"/>
      <c r="AG65" s="161"/>
      <c r="AH65" s="160"/>
      <c r="AI65" s="161"/>
      <c r="AJ65" s="160"/>
      <c r="AK65" s="161"/>
      <c r="AL65" s="160"/>
      <c r="AM65" s="161"/>
      <c r="AN65" s="160"/>
      <c r="AO65" s="161"/>
      <c r="AP65" s="318"/>
      <c r="AQ65" s="318"/>
      <c r="AR65" s="92"/>
      <c r="AS65" s="92"/>
      <c r="AT65" s="92"/>
      <c r="AU65" s="312"/>
      <c r="AV65" s="162"/>
      <c r="AW65" s="162"/>
      <c r="AX65" s="148"/>
      <c r="AY65" s="312"/>
      <c r="AZ65" s="163"/>
      <c r="BA65" s="163"/>
      <c r="BB65" s="163"/>
      <c r="BC65" s="312"/>
      <c r="BD65" s="322"/>
      <c r="BE65" s="303"/>
      <c r="BF65" s="303"/>
      <c r="BG65" s="303"/>
      <c r="BH65" s="307"/>
      <c r="BI65" s="106"/>
      <c r="BJ65" s="164"/>
      <c r="BK65" s="155"/>
      <c r="BL65" s="248"/>
      <c r="BM65" s="248"/>
      <c r="BN65" s="165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</row>
    <row r="66" spans="1:77" s="142" customFormat="1" hidden="1" x14ac:dyDescent="0.35">
      <c r="A66" s="92"/>
      <c r="B66" s="275"/>
      <c r="C66" s="156"/>
      <c r="D66" s="94"/>
      <c r="E66" s="94"/>
      <c r="F66" s="94"/>
      <c r="G66" s="94"/>
      <c r="H66" s="94"/>
      <c r="I66" s="92"/>
      <c r="J66" s="92"/>
      <c r="K66" s="92"/>
      <c r="L66" s="157"/>
      <c r="M66" s="158"/>
      <c r="N66" s="157"/>
      <c r="O66" s="158"/>
      <c r="P66" s="157"/>
      <c r="Q66" s="158"/>
      <c r="R66" s="157"/>
      <c r="S66" s="159"/>
      <c r="T66" s="157"/>
      <c r="U66" s="159"/>
      <c r="V66" s="157"/>
      <c r="W66" s="159"/>
      <c r="X66" s="157"/>
      <c r="Y66" s="159"/>
      <c r="Z66" s="157"/>
      <c r="AA66" s="159"/>
      <c r="AB66" s="157"/>
      <c r="AC66" s="159"/>
      <c r="AD66" s="160"/>
      <c r="AE66" s="161"/>
      <c r="AF66" s="160"/>
      <c r="AG66" s="161"/>
      <c r="AH66" s="160"/>
      <c r="AI66" s="161"/>
      <c r="AJ66" s="160"/>
      <c r="AK66" s="161"/>
      <c r="AL66" s="160"/>
      <c r="AM66" s="161"/>
      <c r="AN66" s="160"/>
      <c r="AO66" s="161"/>
      <c r="AP66" s="318"/>
      <c r="AQ66" s="318"/>
      <c r="AR66" s="92"/>
      <c r="AS66" s="92"/>
      <c r="AT66" s="92"/>
      <c r="AU66" s="312"/>
      <c r="AV66" s="162"/>
      <c r="AW66" s="162"/>
      <c r="AX66" s="148"/>
      <c r="AY66" s="312"/>
      <c r="AZ66" s="163"/>
      <c r="BA66" s="163"/>
      <c r="BB66" s="163"/>
      <c r="BC66" s="312"/>
      <c r="BD66" s="322"/>
      <c r="BE66" s="303"/>
      <c r="BF66" s="303"/>
      <c r="BG66" s="303"/>
      <c r="BH66" s="307"/>
      <c r="BI66" s="106"/>
      <c r="BJ66" s="164"/>
      <c r="BK66" s="155"/>
      <c r="BL66" s="248"/>
      <c r="BM66" s="248"/>
      <c r="BN66" s="165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</row>
    <row r="67" spans="1:77" s="142" customFormat="1" hidden="1" x14ac:dyDescent="0.35">
      <c r="A67" s="92"/>
      <c r="B67" s="275"/>
      <c r="C67" s="156"/>
      <c r="D67" s="94"/>
      <c r="E67" s="94"/>
      <c r="F67" s="94"/>
      <c r="G67" s="94"/>
      <c r="H67" s="94"/>
      <c r="I67" s="92"/>
      <c r="J67" s="92"/>
      <c r="K67" s="92"/>
      <c r="L67" s="157"/>
      <c r="M67" s="158"/>
      <c r="N67" s="157"/>
      <c r="O67" s="158"/>
      <c r="P67" s="157"/>
      <c r="Q67" s="158"/>
      <c r="R67" s="157"/>
      <c r="S67" s="159"/>
      <c r="T67" s="157"/>
      <c r="U67" s="159"/>
      <c r="V67" s="157"/>
      <c r="W67" s="159"/>
      <c r="X67" s="157"/>
      <c r="Y67" s="159"/>
      <c r="Z67" s="157"/>
      <c r="AA67" s="159"/>
      <c r="AB67" s="157"/>
      <c r="AC67" s="159"/>
      <c r="AD67" s="160"/>
      <c r="AE67" s="161"/>
      <c r="AF67" s="160"/>
      <c r="AG67" s="161"/>
      <c r="AH67" s="160"/>
      <c r="AI67" s="161"/>
      <c r="AJ67" s="160"/>
      <c r="AK67" s="161"/>
      <c r="AL67" s="160"/>
      <c r="AM67" s="161"/>
      <c r="AN67" s="160"/>
      <c r="AO67" s="161"/>
      <c r="AP67" s="318"/>
      <c r="AQ67" s="318"/>
      <c r="AR67" s="92"/>
      <c r="AS67" s="92"/>
      <c r="AT67" s="92"/>
      <c r="AU67" s="312"/>
      <c r="AV67" s="162"/>
      <c r="AW67" s="162"/>
      <c r="AX67" s="148"/>
      <c r="AY67" s="312"/>
      <c r="AZ67" s="163"/>
      <c r="BA67" s="163"/>
      <c r="BB67" s="163"/>
      <c r="BC67" s="312"/>
      <c r="BD67" s="322"/>
      <c r="BE67" s="303"/>
      <c r="BF67" s="303"/>
      <c r="BG67" s="303"/>
      <c r="BH67" s="307"/>
      <c r="BI67" s="106"/>
      <c r="BJ67" s="164"/>
      <c r="BK67" s="155"/>
      <c r="BL67" s="248"/>
      <c r="BM67" s="248"/>
      <c r="BN67" s="165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</row>
    <row r="68" spans="1:77" s="142" customFormat="1" hidden="1" x14ac:dyDescent="0.35">
      <c r="A68" s="92"/>
      <c r="B68" s="275"/>
      <c r="C68" s="156"/>
      <c r="D68" s="94"/>
      <c r="E68" s="94"/>
      <c r="F68" s="94"/>
      <c r="G68" s="94"/>
      <c r="H68" s="94"/>
      <c r="I68" s="92"/>
      <c r="J68" s="92"/>
      <c r="K68" s="92"/>
      <c r="L68" s="157"/>
      <c r="M68" s="158"/>
      <c r="N68" s="157"/>
      <c r="O68" s="158"/>
      <c r="P68" s="157"/>
      <c r="Q68" s="158"/>
      <c r="R68" s="157"/>
      <c r="S68" s="159"/>
      <c r="T68" s="157"/>
      <c r="U68" s="159"/>
      <c r="V68" s="157"/>
      <c r="W68" s="159"/>
      <c r="X68" s="157"/>
      <c r="Y68" s="159"/>
      <c r="Z68" s="157"/>
      <c r="AA68" s="159"/>
      <c r="AB68" s="157"/>
      <c r="AC68" s="159"/>
      <c r="AD68" s="160"/>
      <c r="AE68" s="161"/>
      <c r="AF68" s="160"/>
      <c r="AG68" s="161"/>
      <c r="AH68" s="160"/>
      <c r="AI68" s="161"/>
      <c r="AJ68" s="160"/>
      <c r="AK68" s="161"/>
      <c r="AL68" s="160"/>
      <c r="AM68" s="161"/>
      <c r="AN68" s="160"/>
      <c r="AO68" s="161"/>
      <c r="AP68" s="318"/>
      <c r="AQ68" s="318"/>
      <c r="AR68" s="92"/>
      <c r="AS68" s="92"/>
      <c r="AT68" s="92"/>
      <c r="AU68" s="312"/>
      <c r="AV68" s="162"/>
      <c r="AW68" s="162"/>
      <c r="AX68" s="148"/>
      <c r="AY68" s="312"/>
      <c r="AZ68" s="163"/>
      <c r="BA68" s="163"/>
      <c r="BB68" s="163"/>
      <c r="BC68" s="312"/>
      <c r="BD68" s="322"/>
      <c r="BE68" s="303"/>
      <c r="BF68" s="303"/>
      <c r="BG68" s="303"/>
      <c r="BH68" s="307"/>
      <c r="BI68" s="106"/>
      <c r="BJ68" s="164"/>
      <c r="BK68" s="155"/>
      <c r="BL68" s="248"/>
      <c r="BM68" s="248"/>
      <c r="BN68" s="165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</row>
    <row r="69" spans="1:77" s="142" customFormat="1" hidden="1" x14ac:dyDescent="0.35">
      <c r="A69" s="92"/>
      <c r="B69" s="275"/>
      <c r="C69" s="156"/>
      <c r="D69" s="94"/>
      <c r="E69" s="94"/>
      <c r="F69" s="94"/>
      <c r="G69" s="94"/>
      <c r="H69" s="94"/>
      <c r="I69" s="92"/>
      <c r="J69" s="92"/>
      <c r="K69" s="92"/>
      <c r="L69" s="157"/>
      <c r="M69" s="158"/>
      <c r="N69" s="157"/>
      <c r="O69" s="158"/>
      <c r="P69" s="157"/>
      <c r="Q69" s="158"/>
      <c r="R69" s="157"/>
      <c r="S69" s="159"/>
      <c r="T69" s="157"/>
      <c r="U69" s="159"/>
      <c r="V69" s="157"/>
      <c r="W69" s="159"/>
      <c r="X69" s="157"/>
      <c r="Y69" s="159"/>
      <c r="Z69" s="157"/>
      <c r="AA69" s="159"/>
      <c r="AB69" s="157"/>
      <c r="AC69" s="159"/>
      <c r="AD69" s="160"/>
      <c r="AE69" s="161"/>
      <c r="AF69" s="160"/>
      <c r="AG69" s="161"/>
      <c r="AH69" s="160"/>
      <c r="AI69" s="161"/>
      <c r="AJ69" s="160"/>
      <c r="AK69" s="161"/>
      <c r="AL69" s="160"/>
      <c r="AM69" s="161"/>
      <c r="AN69" s="160"/>
      <c r="AO69" s="161"/>
      <c r="AP69" s="318"/>
      <c r="AQ69" s="318"/>
      <c r="AR69" s="92"/>
      <c r="AS69" s="92"/>
      <c r="AT69" s="92"/>
      <c r="AU69" s="312"/>
      <c r="AV69" s="162"/>
      <c r="AW69" s="162"/>
      <c r="AX69" s="148"/>
      <c r="AY69" s="312"/>
      <c r="AZ69" s="163"/>
      <c r="BA69" s="163"/>
      <c r="BB69" s="163"/>
      <c r="BC69" s="312"/>
      <c r="BD69" s="322"/>
      <c r="BE69" s="303"/>
      <c r="BF69" s="303"/>
      <c r="BG69" s="303"/>
      <c r="BH69" s="307"/>
      <c r="BI69" s="106"/>
      <c r="BJ69" s="164"/>
      <c r="BK69" s="155"/>
      <c r="BL69" s="248"/>
      <c r="BM69" s="248"/>
      <c r="BN69" s="165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</row>
    <row r="70" spans="1:77" s="142" customFormat="1" hidden="1" x14ac:dyDescent="0.35">
      <c r="A70" s="92"/>
      <c r="B70" s="275"/>
      <c r="C70" s="156"/>
      <c r="D70" s="94"/>
      <c r="E70" s="94"/>
      <c r="F70" s="94"/>
      <c r="G70" s="94"/>
      <c r="H70" s="94"/>
      <c r="I70" s="92"/>
      <c r="J70" s="92"/>
      <c r="K70" s="92"/>
      <c r="L70" s="157"/>
      <c r="M70" s="158"/>
      <c r="N70" s="157"/>
      <c r="O70" s="158"/>
      <c r="P70" s="157"/>
      <c r="Q70" s="158"/>
      <c r="R70" s="157"/>
      <c r="S70" s="159"/>
      <c r="T70" s="157"/>
      <c r="U70" s="159"/>
      <c r="V70" s="157"/>
      <c r="W70" s="159"/>
      <c r="X70" s="157"/>
      <c r="Y70" s="159"/>
      <c r="Z70" s="157"/>
      <c r="AA70" s="159"/>
      <c r="AB70" s="157"/>
      <c r="AC70" s="159"/>
      <c r="AD70" s="160"/>
      <c r="AE70" s="161"/>
      <c r="AF70" s="160"/>
      <c r="AG70" s="161"/>
      <c r="AH70" s="160"/>
      <c r="AI70" s="161"/>
      <c r="AJ70" s="160"/>
      <c r="AK70" s="161"/>
      <c r="AL70" s="160"/>
      <c r="AM70" s="161"/>
      <c r="AN70" s="160"/>
      <c r="AO70" s="161"/>
      <c r="AP70" s="318"/>
      <c r="AQ70" s="318"/>
      <c r="AR70" s="92"/>
      <c r="AS70" s="92"/>
      <c r="AT70" s="92"/>
      <c r="AU70" s="312"/>
      <c r="AV70" s="162"/>
      <c r="AW70" s="162"/>
      <c r="AX70" s="148"/>
      <c r="AY70" s="312"/>
      <c r="AZ70" s="163"/>
      <c r="BA70" s="163"/>
      <c r="BB70" s="163"/>
      <c r="BC70" s="312"/>
      <c r="BD70" s="322"/>
      <c r="BE70" s="303"/>
      <c r="BF70" s="303"/>
      <c r="BG70" s="303"/>
      <c r="BH70" s="307"/>
      <c r="BI70" s="106"/>
      <c r="BJ70" s="164"/>
      <c r="BK70" s="155"/>
      <c r="BL70" s="248"/>
      <c r="BM70" s="248"/>
      <c r="BN70" s="165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</row>
    <row r="71" spans="1:77" s="142" customFormat="1" hidden="1" x14ac:dyDescent="0.35">
      <c r="A71" s="92"/>
      <c r="B71" s="275"/>
      <c r="C71" s="156"/>
      <c r="D71" s="94"/>
      <c r="E71" s="94"/>
      <c r="F71" s="94"/>
      <c r="G71" s="94"/>
      <c r="H71" s="94"/>
      <c r="I71" s="92"/>
      <c r="J71" s="92"/>
      <c r="K71" s="92"/>
      <c r="L71" s="157"/>
      <c r="M71" s="158"/>
      <c r="N71" s="157"/>
      <c r="O71" s="158"/>
      <c r="P71" s="157"/>
      <c r="Q71" s="158"/>
      <c r="R71" s="157"/>
      <c r="S71" s="159"/>
      <c r="T71" s="157"/>
      <c r="U71" s="159"/>
      <c r="V71" s="157"/>
      <c r="W71" s="159"/>
      <c r="X71" s="157"/>
      <c r="Y71" s="159"/>
      <c r="Z71" s="157"/>
      <c r="AA71" s="159"/>
      <c r="AB71" s="157"/>
      <c r="AC71" s="159"/>
      <c r="AD71" s="160"/>
      <c r="AE71" s="161"/>
      <c r="AF71" s="160"/>
      <c r="AG71" s="161"/>
      <c r="AH71" s="160"/>
      <c r="AI71" s="161"/>
      <c r="AJ71" s="160"/>
      <c r="AK71" s="161"/>
      <c r="AL71" s="160"/>
      <c r="AM71" s="161"/>
      <c r="AN71" s="160"/>
      <c r="AO71" s="161"/>
      <c r="AP71" s="318"/>
      <c r="AQ71" s="318"/>
      <c r="AR71" s="92"/>
      <c r="AS71" s="92"/>
      <c r="AT71" s="92"/>
      <c r="AU71" s="312"/>
      <c r="AV71" s="162"/>
      <c r="AW71" s="162"/>
      <c r="AX71" s="148"/>
      <c r="AY71" s="312"/>
      <c r="AZ71" s="163"/>
      <c r="BA71" s="163"/>
      <c r="BB71" s="163"/>
      <c r="BC71" s="312"/>
      <c r="BD71" s="322"/>
      <c r="BE71" s="303"/>
      <c r="BF71" s="303"/>
      <c r="BG71" s="303"/>
      <c r="BH71" s="307"/>
      <c r="BI71" s="106"/>
      <c r="BJ71" s="164"/>
      <c r="BK71" s="155"/>
      <c r="BL71" s="248"/>
      <c r="BM71" s="248"/>
      <c r="BN71" s="165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</row>
    <row r="72" spans="1:77" s="142" customFormat="1" hidden="1" x14ac:dyDescent="0.35">
      <c r="A72" s="92"/>
      <c r="B72" s="275"/>
      <c r="C72" s="156"/>
      <c r="D72" s="94"/>
      <c r="E72" s="94"/>
      <c r="F72" s="94"/>
      <c r="G72" s="94"/>
      <c r="H72" s="94"/>
      <c r="I72" s="92"/>
      <c r="J72" s="92"/>
      <c r="K72" s="92"/>
      <c r="L72" s="157"/>
      <c r="M72" s="158"/>
      <c r="N72" s="157"/>
      <c r="O72" s="158"/>
      <c r="P72" s="157"/>
      <c r="Q72" s="158"/>
      <c r="R72" s="157"/>
      <c r="S72" s="159"/>
      <c r="T72" s="157"/>
      <c r="U72" s="159"/>
      <c r="V72" s="157"/>
      <c r="W72" s="159"/>
      <c r="X72" s="157"/>
      <c r="Y72" s="159"/>
      <c r="Z72" s="157"/>
      <c r="AA72" s="159"/>
      <c r="AB72" s="157"/>
      <c r="AC72" s="159"/>
      <c r="AD72" s="160"/>
      <c r="AE72" s="161"/>
      <c r="AF72" s="160"/>
      <c r="AG72" s="161"/>
      <c r="AH72" s="160"/>
      <c r="AI72" s="161"/>
      <c r="AJ72" s="160"/>
      <c r="AK72" s="161"/>
      <c r="AL72" s="160"/>
      <c r="AM72" s="161"/>
      <c r="AN72" s="160"/>
      <c r="AO72" s="161"/>
      <c r="AP72" s="318"/>
      <c r="AQ72" s="318"/>
      <c r="AR72" s="92"/>
      <c r="AS72" s="92"/>
      <c r="AT72" s="92"/>
      <c r="AU72" s="312"/>
      <c r="AV72" s="162"/>
      <c r="AW72" s="162"/>
      <c r="AX72" s="148"/>
      <c r="AY72" s="312"/>
      <c r="AZ72" s="163"/>
      <c r="BA72" s="163"/>
      <c r="BB72" s="163"/>
      <c r="BC72" s="312"/>
      <c r="BD72" s="322"/>
      <c r="BE72" s="303"/>
      <c r="BF72" s="303"/>
      <c r="BG72" s="303"/>
      <c r="BH72" s="307"/>
      <c r="BI72" s="106"/>
      <c r="BJ72" s="164"/>
      <c r="BK72" s="155"/>
      <c r="BL72" s="248"/>
      <c r="BM72" s="248"/>
      <c r="BN72" s="165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</row>
    <row r="73" spans="1:77" s="142" customFormat="1" hidden="1" x14ac:dyDescent="0.35">
      <c r="A73" s="92"/>
      <c r="B73" s="275"/>
      <c r="C73" s="156"/>
      <c r="D73" s="94"/>
      <c r="E73" s="94"/>
      <c r="F73" s="94"/>
      <c r="G73" s="94"/>
      <c r="H73" s="94"/>
      <c r="I73" s="92"/>
      <c r="J73" s="92"/>
      <c r="K73" s="92"/>
      <c r="L73" s="157"/>
      <c r="M73" s="158"/>
      <c r="N73" s="157"/>
      <c r="O73" s="158"/>
      <c r="P73" s="157"/>
      <c r="Q73" s="158"/>
      <c r="R73" s="157"/>
      <c r="S73" s="159"/>
      <c r="T73" s="157"/>
      <c r="U73" s="159"/>
      <c r="V73" s="157"/>
      <c r="W73" s="159"/>
      <c r="X73" s="157"/>
      <c r="Y73" s="159"/>
      <c r="Z73" s="157"/>
      <c r="AA73" s="159"/>
      <c r="AB73" s="157"/>
      <c r="AC73" s="159"/>
      <c r="AD73" s="160"/>
      <c r="AE73" s="161"/>
      <c r="AF73" s="160"/>
      <c r="AG73" s="161"/>
      <c r="AH73" s="160"/>
      <c r="AI73" s="161"/>
      <c r="AJ73" s="160"/>
      <c r="AK73" s="161"/>
      <c r="AL73" s="160"/>
      <c r="AM73" s="161"/>
      <c r="AN73" s="160"/>
      <c r="AO73" s="161"/>
      <c r="AP73" s="318"/>
      <c r="AQ73" s="318"/>
      <c r="AR73" s="92"/>
      <c r="AS73" s="92"/>
      <c r="AT73" s="92"/>
      <c r="AU73" s="312"/>
      <c r="AV73" s="162"/>
      <c r="AW73" s="162"/>
      <c r="AX73" s="148"/>
      <c r="AY73" s="312"/>
      <c r="AZ73" s="163"/>
      <c r="BA73" s="163"/>
      <c r="BB73" s="163"/>
      <c r="BC73" s="312"/>
      <c r="BD73" s="322"/>
      <c r="BE73" s="303"/>
      <c r="BF73" s="303"/>
      <c r="BG73" s="303"/>
      <c r="BH73" s="307"/>
      <c r="BI73" s="106"/>
      <c r="BJ73" s="164"/>
      <c r="BK73" s="155"/>
      <c r="BL73" s="248"/>
      <c r="BM73" s="248"/>
      <c r="BN73" s="165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</row>
    <row r="74" spans="1:77" s="142" customFormat="1" hidden="1" x14ac:dyDescent="0.35">
      <c r="A74" s="92"/>
      <c r="B74" s="275"/>
      <c r="C74" s="156"/>
      <c r="D74" s="94"/>
      <c r="E74" s="94"/>
      <c r="F74" s="94"/>
      <c r="G74" s="94"/>
      <c r="H74" s="94"/>
      <c r="I74" s="92"/>
      <c r="J74" s="92"/>
      <c r="K74" s="92"/>
      <c r="L74" s="157"/>
      <c r="M74" s="158"/>
      <c r="N74" s="157"/>
      <c r="O74" s="158"/>
      <c r="P74" s="157"/>
      <c r="Q74" s="158"/>
      <c r="R74" s="157"/>
      <c r="S74" s="159"/>
      <c r="T74" s="157"/>
      <c r="U74" s="159"/>
      <c r="V74" s="157"/>
      <c r="W74" s="159"/>
      <c r="X74" s="157"/>
      <c r="Y74" s="159"/>
      <c r="Z74" s="157"/>
      <c r="AA74" s="159"/>
      <c r="AB74" s="157"/>
      <c r="AC74" s="159"/>
      <c r="AD74" s="160"/>
      <c r="AE74" s="161"/>
      <c r="AF74" s="160"/>
      <c r="AG74" s="161"/>
      <c r="AH74" s="160"/>
      <c r="AI74" s="161"/>
      <c r="AJ74" s="160"/>
      <c r="AK74" s="161"/>
      <c r="AL74" s="160"/>
      <c r="AM74" s="161"/>
      <c r="AN74" s="160"/>
      <c r="AO74" s="161"/>
      <c r="AP74" s="318"/>
      <c r="AQ74" s="318"/>
      <c r="AR74" s="92"/>
      <c r="AS74" s="92"/>
      <c r="AT74" s="92"/>
      <c r="AU74" s="312"/>
      <c r="AV74" s="162"/>
      <c r="AW74" s="162"/>
      <c r="AX74" s="148"/>
      <c r="AY74" s="312"/>
      <c r="AZ74" s="163"/>
      <c r="BA74" s="163"/>
      <c r="BB74" s="163"/>
      <c r="BC74" s="312"/>
      <c r="BD74" s="322"/>
      <c r="BE74" s="303"/>
      <c r="BF74" s="303"/>
      <c r="BG74" s="303"/>
      <c r="BH74" s="307"/>
      <c r="BI74" s="106"/>
      <c r="BJ74" s="164"/>
      <c r="BK74" s="155"/>
      <c r="BL74" s="248"/>
      <c r="BM74" s="248"/>
      <c r="BN74" s="165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</row>
    <row r="75" spans="1:77" s="142" customFormat="1" hidden="1" x14ac:dyDescent="0.35">
      <c r="A75" s="92"/>
      <c r="B75" s="275"/>
      <c r="C75" s="156"/>
      <c r="D75" s="94"/>
      <c r="E75" s="94"/>
      <c r="F75" s="94"/>
      <c r="G75" s="94"/>
      <c r="H75" s="94"/>
      <c r="I75" s="92"/>
      <c r="J75" s="92"/>
      <c r="K75" s="92"/>
      <c r="L75" s="157"/>
      <c r="M75" s="158"/>
      <c r="N75" s="157"/>
      <c r="O75" s="158"/>
      <c r="P75" s="157"/>
      <c r="Q75" s="158"/>
      <c r="R75" s="157"/>
      <c r="S75" s="159"/>
      <c r="T75" s="157"/>
      <c r="U75" s="159"/>
      <c r="V75" s="157"/>
      <c r="W75" s="159"/>
      <c r="X75" s="157"/>
      <c r="Y75" s="159"/>
      <c r="Z75" s="157"/>
      <c r="AA75" s="159"/>
      <c r="AB75" s="157"/>
      <c r="AC75" s="159"/>
      <c r="AD75" s="160"/>
      <c r="AE75" s="161"/>
      <c r="AF75" s="160"/>
      <c r="AG75" s="161"/>
      <c r="AH75" s="160"/>
      <c r="AI75" s="161"/>
      <c r="AJ75" s="160"/>
      <c r="AK75" s="161"/>
      <c r="AL75" s="160"/>
      <c r="AM75" s="161"/>
      <c r="AN75" s="160"/>
      <c r="AO75" s="161"/>
      <c r="AP75" s="318"/>
      <c r="AQ75" s="318"/>
      <c r="AR75" s="92"/>
      <c r="AS75" s="92"/>
      <c r="AT75" s="92"/>
      <c r="AU75" s="312"/>
      <c r="AV75" s="162"/>
      <c r="AW75" s="162"/>
      <c r="AX75" s="148"/>
      <c r="AY75" s="312"/>
      <c r="AZ75" s="163"/>
      <c r="BA75" s="163"/>
      <c r="BB75" s="163"/>
      <c r="BC75" s="312"/>
      <c r="BD75" s="322"/>
      <c r="BE75" s="303"/>
      <c r="BF75" s="303"/>
      <c r="BG75" s="303"/>
      <c r="BH75" s="307"/>
      <c r="BI75" s="106"/>
      <c r="BJ75" s="164"/>
      <c r="BK75" s="155"/>
      <c r="BL75" s="248"/>
      <c r="BM75" s="248"/>
      <c r="BN75" s="165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</row>
    <row r="76" spans="1:77" s="142" customFormat="1" hidden="1" x14ac:dyDescent="0.35">
      <c r="A76" s="92"/>
      <c r="B76" s="275"/>
      <c r="C76" s="156"/>
      <c r="D76" s="94"/>
      <c r="E76" s="94"/>
      <c r="F76" s="94"/>
      <c r="G76" s="94"/>
      <c r="H76" s="94"/>
      <c r="I76" s="92"/>
      <c r="J76" s="92"/>
      <c r="K76" s="92"/>
      <c r="L76" s="157"/>
      <c r="M76" s="158"/>
      <c r="N76" s="157"/>
      <c r="O76" s="158"/>
      <c r="P76" s="157"/>
      <c r="Q76" s="158"/>
      <c r="R76" s="157"/>
      <c r="S76" s="159"/>
      <c r="T76" s="157"/>
      <c r="U76" s="159"/>
      <c r="V76" s="157"/>
      <c r="W76" s="159"/>
      <c r="X76" s="157"/>
      <c r="Y76" s="159"/>
      <c r="Z76" s="157"/>
      <c r="AA76" s="159"/>
      <c r="AB76" s="157"/>
      <c r="AC76" s="159"/>
      <c r="AD76" s="160"/>
      <c r="AE76" s="161"/>
      <c r="AF76" s="160"/>
      <c r="AG76" s="161"/>
      <c r="AH76" s="160"/>
      <c r="AI76" s="161"/>
      <c r="AJ76" s="160"/>
      <c r="AK76" s="161"/>
      <c r="AL76" s="160"/>
      <c r="AM76" s="161"/>
      <c r="AN76" s="160"/>
      <c r="AO76" s="161"/>
      <c r="AP76" s="318"/>
      <c r="AQ76" s="318"/>
      <c r="AR76" s="92"/>
      <c r="AS76" s="92"/>
      <c r="AT76" s="92"/>
      <c r="AU76" s="312"/>
      <c r="AV76" s="162"/>
      <c r="AW76" s="162"/>
      <c r="AX76" s="148"/>
      <c r="AY76" s="312"/>
      <c r="AZ76" s="163"/>
      <c r="BA76" s="163"/>
      <c r="BB76" s="163"/>
      <c r="BC76" s="312"/>
      <c r="BD76" s="322"/>
      <c r="BE76" s="303"/>
      <c r="BF76" s="303"/>
      <c r="BG76" s="303"/>
      <c r="BH76" s="307"/>
      <c r="BI76" s="106"/>
      <c r="BJ76" s="164"/>
      <c r="BK76" s="155"/>
      <c r="BL76" s="248"/>
      <c r="BM76" s="248"/>
      <c r="BN76" s="165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</row>
    <row r="77" spans="1:77" s="142" customFormat="1" hidden="1" x14ac:dyDescent="0.35">
      <c r="A77" s="92"/>
      <c r="B77" s="275"/>
      <c r="C77" s="156"/>
      <c r="D77" s="94"/>
      <c r="E77" s="94"/>
      <c r="F77" s="94"/>
      <c r="G77" s="94"/>
      <c r="H77" s="94"/>
      <c r="I77" s="92"/>
      <c r="J77" s="92"/>
      <c r="K77" s="92"/>
      <c r="L77" s="157"/>
      <c r="M77" s="158"/>
      <c r="N77" s="157"/>
      <c r="O77" s="158"/>
      <c r="P77" s="157"/>
      <c r="Q77" s="158"/>
      <c r="R77" s="157"/>
      <c r="S77" s="159"/>
      <c r="T77" s="157"/>
      <c r="U77" s="159"/>
      <c r="V77" s="157"/>
      <c r="W77" s="159"/>
      <c r="X77" s="157"/>
      <c r="Y77" s="159"/>
      <c r="Z77" s="157"/>
      <c r="AA77" s="159"/>
      <c r="AB77" s="157"/>
      <c r="AC77" s="159"/>
      <c r="AD77" s="160"/>
      <c r="AE77" s="161"/>
      <c r="AF77" s="160"/>
      <c r="AG77" s="161"/>
      <c r="AH77" s="160"/>
      <c r="AI77" s="161"/>
      <c r="AJ77" s="160"/>
      <c r="AK77" s="161"/>
      <c r="AL77" s="160"/>
      <c r="AM77" s="161"/>
      <c r="AN77" s="160"/>
      <c r="AO77" s="161"/>
      <c r="AP77" s="318"/>
      <c r="AQ77" s="318"/>
      <c r="AR77" s="92"/>
      <c r="AS77" s="92"/>
      <c r="AT77" s="92"/>
      <c r="AU77" s="312"/>
      <c r="AV77" s="162"/>
      <c r="AW77" s="162"/>
      <c r="AX77" s="148"/>
      <c r="AY77" s="312"/>
      <c r="AZ77" s="163"/>
      <c r="BA77" s="163"/>
      <c r="BB77" s="163"/>
      <c r="BC77" s="312"/>
      <c r="BD77" s="322"/>
      <c r="BE77" s="303"/>
      <c r="BF77" s="303"/>
      <c r="BG77" s="303"/>
      <c r="BH77" s="307"/>
      <c r="BI77" s="106"/>
      <c r="BJ77" s="164"/>
      <c r="BK77" s="155"/>
      <c r="BL77" s="248"/>
      <c r="BM77" s="248"/>
      <c r="BN77" s="165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</row>
    <row r="78" spans="1:77" s="142" customFormat="1" hidden="1" x14ac:dyDescent="0.35">
      <c r="A78" s="92"/>
      <c r="B78" s="275"/>
      <c r="C78" s="156"/>
      <c r="D78" s="94"/>
      <c r="E78" s="94"/>
      <c r="F78" s="94"/>
      <c r="G78" s="94"/>
      <c r="H78" s="94"/>
      <c r="I78" s="92"/>
      <c r="J78" s="92"/>
      <c r="K78" s="92"/>
      <c r="L78" s="157"/>
      <c r="M78" s="158"/>
      <c r="N78" s="157"/>
      <c r="O78" s="158"/>
      <c r="P78" s="157"/>
      <c r="Q78" s="158"/>
      <c r="R78" s="157"/>
      <c r="S78" s="159"/>
      <c r="T78" s="157"/>
      <c r="U78" s="159"/>
      <c r="V78" s="157"/>
      <c r="W78" s="159"/>
      <c r="X78" s="157"/>
      <c r="Y78" s="159"/>
      <c r="Z78" s="157"/>
      <c r="AA78" s="159"/>
      <c r="AB78" s="157"/>
      <c r="AC78" s="159"/>
      <c r="AD78" s="160"/>
      <c r="AE78" s="161"/>
      <c r="AF78" s="160"/>
      <c r="AG78" s="161"/>
      <c r="AH78" s="160"/>
      <c r="AI78" s="161"/>
      <c r="AJ78" s="160"/>
      <c r="AK78" s="161"/>
      <c r="AL78" s="160"/>
      <c r="AM78" s="161"/>
      <c r="AN78" s="160"/>
      <c r="AO78" s="161"/>
      <c r="AP78" s="318"/>
      <c r="AQ78" s="318"/>
      <c r="AR78" s="92"/>
      <c r="AS78" s="92"/>
      <c r="AT78" s="92"/>
      <c r="AU78" s="312"/>
      <c r="AV78" s="162"/>
      <c r="AW78" s="162"/>
      <c r="AX78" s="148"/>
      <c r="AY78" s="312"/>
      <c r="AZ78" s="163"/>
      <c r="BA78" s="163"/>
      <c r="BB78" s="163"/>
      <c r="BC78" s="312"/>
      <c r="BD78" s="322"/>
      <c r="BE78" s="303"/>
      <c r="BF78" s="303"/>
      <c r="BG78" s="303"/>
      <c r="BH78" s="307"/>
      <c r="BI78" s="106"/>
      <c r="BJ78" s="164"/>
      <c r="BK78" s="155"/>
      <c r="BL78" s="248"/>
      <c r="BM78" s="248"/>
      <c r="BN78" s="165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</row>
    <row r="79" spans="1:77" s="142" customFormat="1" hidden="1" x14ac:dyDescent="0.35">
      <c r="A79" s="92"/>
      <c r="B79" s="275"/>
      <c r="C79" s="156"/>
      <c r="D79" s="94"/>
      <c r="E79" s="94"/>
      <c r="F79" s="94"/>
      <c r="G79" s="94"/>
      <c r="H79" s="94"/>
      <c r="I79" s="92"/>
      <c r="J79" s="92"/>
      <c r="K79" s="92"/>
      <c r="L79" s="157"/>
      <c r="M79" s="158"/>
      <c r="N79" s="157"/>
      <c r="O79" s="158"/>
      <c r="P79" s="157"/>
      <c r="Q79" s="158"/>
      <c r="R79" s="157"/>
      <c r="S79" s="159"/>
      <c r="T79" s="157"/>
      <c r="U79" s="159"/>
      <c r="V79" s="157"/>
      <c r="W79" s="159"/>
      <c r="X79" s="157"/>
      <c r="Y79" s="159"/>
      <c r="Z79" s="157"/>
      <c r="AA79" s="159"/>
      <c r="AB79" s="157"/>
      <c r="AC79" s="159"/>
      <c r="AD79" s="160"/>
      <c r="AE79" s="161"/>
      <c r="AF79" s="160"/>
      <c r="AG79" s="161"/>
      <c r="AH79" s="160"/>
      <c r="AI79" s="161"/>
      <c r="AJ79" s="160"/>
      <c r="AK79" s="161"/>
      <c r="AL79" s="160"/>
      <c r="AM79" s="161"/>
      <c r="AN79" s="160"/>
      <c r="AO79" s="161"/>
      <c r="AP79" s="318"/>
      <c r="AQ79" s="318"/>
      <c r="AR79" s="92"/>
      <c r="AS79" s="92"/>
      <c r="AT79" s="92"/>
      <c r="AU79" s="312"/>
      <c r="AV79" s="162"/>
      <c r="AW79" s="162"/>
      <c r="AX79" s="148"/>
      <c r="AY79" s="312"/>
      <c r="AZ79" s="163"/>
      <c r="BA79" s="163"/>
      <c r="BB79" s="163"/>
      <c r="BC79" s="312"/>
      <c r="BD79" s="322"/>
      <c r="BE79" s="303"/>
      <c r="BF79" s="303"/>
      <c r="BG79" s="303"/>
      <c r="BH79" s="307"/>
      <c r="BI79" s="106"/>
      <c r="BJ79" s="164"/>
      <c r="BK79" s="155"/>
      <c r="BL79" s="248"/>
      <c r="BM79" s="248"/>
      <c r="BN79" s="165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</row>
    <row r="80" spans="1:77" s="142" customFormat="1" hidden="1" x14ac:dyDescent="0.35">
      <c r="A80" s="92"/>
      <c r="B80" s="275"/>
      <c r="C80" s="156"/>
      <c r="D80" s="94"/>
      <c r="E80" s="94"/>
      <c r="F80" s="94"/>
      <c r="G80" s="94"/>
      <c r="H80" s="94"/>
      <c r="I80" s="92"/>
      <c r="J80" s="92"/>
      <c r="K80" s="92"/>
      <c r="L80" s="157"/>
      <c r="M80" s="158"/>
      <c r="N80" s="157"/>
      <c r="O80" s="158"/>
      <c r="P80" s="157"/>
      <c r="Q80" s="158"/>
      <c r="R80" s="157"/>
      <c r="S80" s="159"/>
      <c r="T80" s="157"/>
      <c r="U80" s="159"/>
      <c r="V80" s="157"/>
      <c r="W80" s="159"/>
      <c r="X80" s="157"/>
      <c r="Y80" s="159"/>
      <c r="Z80" s="157"/>
      <c r="AA80" s="159"/>
      <c r="AB80" s="157"/>
      <c r="AC80" s="159"/>
      <c r="AD80" s="160"/>
      <c r="AE80" s="161"/>
      <c r="AF80" s="160"/>
      <c r="AG80" s="161"/>
      <c r="AH80" s="160"/>
      <c r="AI80" s="161"/>
      <c r="AJ80" s="160"/>
      <c r="AK80" s="161"/>
      <c r="AL80" s="160"/>
      <c r="AM80" s="161"/>
      <c r="AN80" s="160"/>
      <c r="AO80" s="161"/>
      <c r="AP80" s="318"/>
      <c r="AQ80" s="318"/>
      <c r="AR80" s="92"/>
      <c r="AS80" s="92"/>
      <c r="AT80" s="92"/>
      <c r="AU80" s="312"/>
      <c r="AV80" s="162"/>
      <c r="AW80" s="162"/>
      <c r="AX80" s="148"/>
      <c r="AY80" s="312"/>
      <c r="AZ80" s="163"/>
      <c r="BA80" s="163"/>
      <c r="BB80" s="163"/>
      <c r="BC80" s="312"/>
      <c r="BD80" s="322"/>
      <c r="BE80" s="303"/>
      <c r="BF80" s="303"/>
      <c r="BG80" s="303"/>
      <c r="BH80" s="307"/>
      <c r="BI80" s="106"/>
      <c r="BJ80" s="164"/>
      <c r="BK80" s="155"/>
      <c r="BL80" s="248"/>
      <c r="BM80" s="248"/>
      <c r="BN80" s="165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</row>
    <row r="81" spans="1:77" s="142" customFormat="1" hidden="1" x14ac:dyDescent="0.35">
      <c r="A81" s="92"/>
      <c r="B81" s="275"/>
      <c r="C81" s="156"/>
      <c r="D81" s="94"/>
      <c r="E81" s="94"/>
      <c r="F81" s="94"/>
      <c r="G81" s="94"/>
      <c r="H81" s="94"/>
      <c r="I81" s="92"/>
      <c r="J81" s="92"/>
      <c r="K81" s="92"/>
      <c r="L81" s="157"/>
      <c r="M81" s="158"/>
      <c r="N81" s="157"/>
      <c r="O81" s="158"/>
      <c r="P81" s="157"/>
      <c r="Q81" s="158"/>
      <c r="R81" s="157"/>
      <c r="S81" s="159"/>
      <c r="T81" s="157"/>
      <c r="U81" s="159"/>
      <c r="V81" s="157"/>
      <c r="W81" s="159"/>
      <c r="X81" s="157"/>
      <c r="Y81" s="159"/>
      <c r="Z81" s="157"/>
      <c r="AA81" s="159"/>
      <c r="AB81" s="157"/>
      <c r="AC81" s="159"/>
      <c r="AD81" s="160"/>
      <c r="AE81" s="161"/>
      <c r="AF81" s="160"/>
      <c r="AG81" s="161"/>
      <c r="AH81" s="160"/>
      <c r="AI81" s="161"/>
      <c r="AJ81" s="160"/>
      <c r="AK81" s="161"/>
      <c r="AL81" s="160"/>
      <c r="AM81" s="161"/>
      <c r="AN81" s="160"/>
      <c r="AO81" s="161"/>
      <c r="AP81" s="318"/>
      <c r="AQ81" s="318"/>
      <c r="AR81" s="92"/>
      <c r="AS81" s="92"/>
      <c r="AT81" s="92"/>
      <c r="AU81" s="312"/>
      <c r="AV81" s="162"/>
      <c r="AW81" s="162"/>
      <c r="AX81" s="148"/>
      <c r="AY81" s="312"/>
      <c r="AZ81" s="163"/>
      <c r="BA81" s="163"/>
      <c r="BB81" s="163"/>
      <c r="BC81" s="312"/>
      <c r="BD81" s="322"/>
      <c r="BE81" s="303"/>
      <c r="BF81" s="303"/>
      <c r="BG81" s="303"/>
      <c r="BH81" s="307"/>
      <c r="BI81" s="106"/>
      <c r="BJ81" s="164"/>
      <c r="BK81" s="155"/>
      <c r="BL81" s="248"/>
      <c r="BM81" s="248"/>
      <c r="BN81" s="165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</row>
    <row r="82" spans="1:77" s="142" customFormat="1" hidden="1" x14ac:dyDescent="0.35">
      <c r="A82" s="92"/>
      <c r="B82" s="275"/>
      <c r="C82" s="156"/>
      <c r="D82" s="94"/>
      <c r="E82" s="94"/>
      <c r="F82" s="94"/>
      <c r="G82" s="94"/>
      <c r="H82" s="94"/>
      <c r="I82" s="92"/>
      <c r="J82" s="92"/>
      <c r="K82" s="92"/>
      <c r="L82" s="157"/>
      <c r="M82" s="158"/>
      <c r="N82" s="157"/>
      <c r="O82" s="158"/>
      <c r="P82" s="157"/>
      <c r="Q82" s="158"/>
      <c r="R82" s="157"/>
      <c r="S82" s="159"/>
      <c r="T82" s="157"/>
      <c r="U82" s="159"/>
      <c r="V82" s="157"/>
      <c r="W82" s="159"/>
      <c r="X82" s="157"/>
      <c r="Y82" s="159"/>
      <c r="Z82" s="157"/>
      <c r="AA82" s="159"/>
      <c r="AB82" s="157"/>
      <c r="AC82" s="159"/>
      <c r="AD82" s="160"/>
      <c r="AE82" s="161"/>
      <c r="AF82" s="160"/>
      <c r="AG82" s="161"/>
      <c r="AH82" s="160"/>
      <c r="AI82" s="161"/>
      <c r="AJ82" s="160"/>
      <c r="AK82" s="161"/>
      <c r="AL82" s="160"/>
      <c r="AM82" s="161"/>
      <c r="AN82" s="160"/>
      <c r="AO82" s="161"/>
      <c r="AP82" s="318"/>
      <c r="AQ82" s="318"/>
      <c r="AR82" s="92"/>
      <c r="AS82" s="92"/>
      <c r="AT82" s="92"/>
      <c r="AU82" s="312"/>
      <c r="AV82" s="162"/>
      <c r="AW82" s="162"/>
      <c r="AX82" s="148"/>
      <c r="AY82" s="312"/>
      <c r="AZ82" s="163"/>
      <c r="BA82" s="163"/>
      <c r="BB82" s="163"/>
      <c r="BC82" s="312"/>
      <c r="BD82" s="322"/>
      <c r="BE82" s="303"/>
      <c r="BF82" s="303"/>
      <c r="BG82" s="303"/>
      <c r="BH82" s="307"/>
      <c r="BI82" s="106"/>
      <c r="BJ82" s="164"/>
      <c r="BK82" s="155"/>
      <c r="BL82" s="248"/>
      <c r="BM82" s="248"/>
      <c r="BN82" s="165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</row>
    <row r="83" spans="1:77" s="142" customFormat="1" hidden="1" x14ac:dyDescent="0.35">
      <c r="A83" s="92"/>
      <c r="B83" s="275"/>
      <c r="C83" s="156"/>
      <c r="D83" s="94"/>
      <c r="E83" s="94"/>
      <c r="F83" s="94"/>
      <c r="G83" s="94"/>
      <c r="H83" s="94"/>
      <c r="I83" s="92"/>
      <c r="J83" s="92"/>
      <c r="K83" s="92"/>
      <c r="L83" s="157"/>
      <c r="M83" s="158"/>
      <c r="N83" s="157"/>
      <c r="O83" s="158"/>
      <c r="P83" s="157"/>
      <c r="Q83" s="158"/>
      <c r="R83" s="157"/>
      <c r="S83" s="159"/>
      <c r="T83" s="157"/>
      <c r="U83" s="159"/>
      <c r="V83" s="157"/>
      <c r="W83" s="159"/>
      <c r="X83" s="157"/>
      <c r="Y83" s="159"/>
      <c r="Z83" s="157"/>
      <c r="AA83" s="159"/>
      <c r="AB83" s="157"/>
      <c r="AC83" s="159"/>
      <c r="AD83" s="160"/>
      <c r="AE83" s="161"/>
      <c r="AF83" s="160"/>
      <c r="AG83" s="161"/>
      <c r="AH83" s="160"/>
      <c r="AI83" s="161"/>
      <c r="AJ83" s="160"/>
      <c r="AK83" s="161"/>
      <c r="AL83" s="160"/>
      <c r="AM83" s="161"/>
      <c r="AN83" s="160"/>
      <c r="AO83" s="161"/>
      <c r="AP83" s="318"/>
      <c r="AQ83" s="318"/>
      <c r="AR83" s="92"/>
      <c r="AS83" s="92"/>
      <c r="AT83" s="92"/>
      <c r="AU83" s="312"/>
      <c r="AV83" s="162"/>
      <c r="AW83" s="162"/>
      <c r="AX83" s="148"/>
      <c r="AY83" s="312"/>
      <c r="AZ83" s="163"/>
      <c r="BA83" s="163"/>
      <c r="BB83" s="163"/>
      <c r="BC83" s="312"/>
      <c r="BD83" s="322"/>
      <c r="BE83" s="303"/>
      <c r="BF83" s="303"/>
      <c r="BG83" s="303"/>
      <c r="BH83" s="307"/>
      <c r="BI83" s="106"/>
      <c r="BJ83" s="164"/>
      <c r="BK83" s="155"/>
      <c r="BL83" s="248"/>
      <c r="BM83" s="248"/>
      <c r="BN83" s="165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</row>
    <row r="84" spans="1:77" s="142" customFormat="1" hidden="1" x14ac:dyDescent="0.35">
      <c r="A84" s="92"/>
      <c r="B84" s="275"/>
      <c r="C84" s="156"/>
      <c r="D84" s="94"/>
      <c r="E84" s="94"/>
      <c r="F84" s="94"/>
      <c r="G84" s="94"/>
      <c r="H84" s="94"/>
      <c r="I84" s="92"/>
      <c r="J84" s="92"/>
      <c r="K84" s="92"/>
      <c r="L84" s="157"/>
      <c r="M84" s="158"/>
      <c r="N84" s="157"/>
      <c r="O84" s="158"/>
      <c r="P84" s="157"/>
      <c r="Q84" s="158"/>
      <c r="R84" s="157"/>
      <c r="S84" s="159"/>
      <c r="T84" s="157"/>
      <c r="U84" s="159"/>
      <c r="V84" s="157"/>
      <c r="W84" s="159"/>
      <c r="X84" s="157"/>
      <c r="Y84" s="159"/>
      <c r="Z84" s="157"/>
      <c r="AA84" s="159"/>
      <c r="AB84" s="157"/>
      <c r="AC84" s="159"/>
      <c r="AD84" s="160"/>
      <c r="AE84" s="161"/>
      <c r="AF84" s="160"/>
      <c r="AG84" s="161"/>
      <c r="AH84" s="160"/>
      <c r="AI84" s="161"/>
      <c r="AJ84" s="160"/>
      <c r="AK84" s="161"/>
      <c r="AL84" s="160"/>
      <c r="AM84" s="161"/>
      <c r="AN84" s="160"/>
      <c r="AO84" s="161"/>
      <c r="AP84" s="318"/>
      <c r="AQ84" s="318"/>
      <c r="AR84" s="92"/>
      <c r="AS84" s="92"/>
      <c r="AT84" s="92"/>
      <c r="AU84" s="312"/>
      <c r="AV84" s="162"/>
      <c r="AW84" s="162"/>
      <c r="AX84" s="148"/>
      <c r="AY84" s="312"/>
      <c r="AZ84" s="163"/>
      <c r="BA84" s="163"/>
      <c r="BB84" s="163"/>
      <c r="BC84" s="312"/>
      <c r="BD84" s="322"/>
      <c r="BE84" s="303"/>
      <c r="BF84" s="303"/>
      <c r="BG84" s="303"/>
      <c r="BH84" s="307"/>
      <c r="BI84" s="106"/>
      <c r="BJ84" s="164"/>
      <c r="BK84" s="155"/>
      <c r="BL84" s="248"/>
      <c r="BM84" s="248"/>
      <c r="BN84" s="165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</row>
    <row r="85" spans="1:77" s="142" customFormat="1" hidden="1" x14ac:dyDescent="0.35">
      <c r="A85" s="92"/>
      <c r="B85" s="275"/>
      <c r="C85" s="156"/>
      <c r="D85" s="94"/>
      <c r="E85" s="94"/>
      <c r="F85" s="94"/>
      <c r="G85" s="94"/>
      <c r="H85" s="94"/>
      <c r="I85" s="92"/>
      <c r="J85" s="92"/>
      <c r="K85" s="92"/>
      <c r="L85" s="157"/>
      <c r="M85" s="158"/>
      <c r="N85" s="157"/>
      <c r="O85" s="158"/>
      <c r="P85" s="157"/>
      <c r="Q85" s="158"/>
      <c r="R85" s="157"/>
      <c r="S85" s="159"/>
      <c r="T85" s="157"/>
      <c r="U85" s="159"/>
      <c r="V85" s="157"/>
      <c r="W85" s="159"/>
      <c r="X85" s="157"/>
      <c r="Y85" s="159"/>
      <c r="Z85" s="157"/>
      <c r="AA85" s="159"/>
      <c r="AB85" s="157"/>
      <c r="AC85" s="159"/>
      <c r="AD85" s="160"/>
      <c r="AE85" s="161"/>
      <c r="AF85" s="160"/>
      <c r="AG85" s="161"/>
      <c r="AH85" s="160"/>
      <c r="AI85" s="161"/>
      <c r="AJ85" s="160"/>
      <c r="AK85" s="161"/>
      <c r="AL85" s="160"/>
      <c r="AM85" s="161"/>
      <c r="AN85" s="160"/>
      <c r="AO85" s="161"/>
      <c r="AP85" s="318"/>
      <c r="AQ85" s="318"/>
      <c r="AR85" s="92"/>
      <c r="AS85" s="92"/>
      <c r="AT85" s="92"/>
      <c r="AU85" s="312"/>
      <c r="AV85" s="162"/>
      <c r="AW85" s="162"/>
      <c r="AX85" s="148"/>
      <c r="AY85" s="312"/>
      <c r="AZ85" s="163"/>
      <c r="BA85" s="163"/>
      <c r="BB85" s="163"/>
      <c r="BC85" s="312"/>
      <c r="BD85" s="322"/>
      <c r="BE85" s="303"/>
      <c r="BF85" s="303"/>
      <c r="BG85" s="303"/>
      <c r="BH85" s="307"/>
      <c r="BI85" s="106"/>
      <c r="BJ85" s="164"/>
      <c r="BK85" s="155"/>
      <c r="BL85" s="248"/>
      <c r="BM85" s="248"/>
      <c r="BN85" s="165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</row>
    <row r="86" spans="1:77" s="142" customFormat="1" hidden="1" x14ac:dyDescent="0.35">
      <c r="A86" s="92"/>
      <c r="B86" s="275"/>
      <c r="C86" s="156"/>
      <c r="D86" s="94"/>
      <c r="E86" s="94"/>
      <c r="F86" s="94"/>
      <c r="G86" s="94"/>
      <c r="H86" s="94"/>
      <c r="I86" s="92"/>
      <c r="J86" s="92"/>
      <c r="K86" s="92"/>
      <c r="L86" s="157"/>
      <c r="M86" s="158"/>
      <c r="N86" s="157"/>
      <c r="O86" s="158"/>
      <c r="P86" s="157"/>
      <c r="Q86" s="158"/>
      <c r="R86" s="157"/>
      <c r="S86" s="159"/>
      <c r="T86" s="157"/>
      <c r="U86" s="159"/>
      <c r="V86" s="157"/>
      <c r="W86" s="159"/>
      <c r="X86" s="157"/>
      <c r="Y86" s="159"/>
      <c r="Z86" s="157"/>
      <c r="AA86" s="159"/>
      <c r="AB86" s="157"/>
      <c r="AC86" s="159"/>
      <c r="AD86" s="160"/>
      <c r="AE86" s="161"/>
      <c r="AF86" s="160"/>
      <c r="AG86" s="161"/>
      <c r="AH86" s="160"/>
      <c r="AI86" s="161"/>
      <c r="AJ86" s="160"/>
      <c r="AK86" s="161"/>
      <c r="AL86" s="160"/>
      <c r="AM86" s="161"/>
      <c r="AN86" s="160"/>
      <c r="AO86" s="161"/>
      <c r="AP86" s="318"/>
      <c r="AQ86" s="318"/>
      <c r="AR86" s="92"/>
      <c r="AS86" s="92"/>
      <c r="AT86" s="92"/>
      <c r="AU86" s="312"/>
      <c r="AV86" s="162"/>
      <c r="AW86" s="162"/>
      <c r="AX86" s="148"/>
      <c r="AY86" s="312"/>
      <c r="AZ86" s="163"/>
      <c r="BA86" s="163"/>
      <c r="BB86" s="163"/>
      <c r="BC86" s="312"/>
      <c r="BD86" s="322"/>
      <c r="BE86" s="303"/>
      <c r="BF86" s="303"/>
      <c r="BG86" s="303"/>
      <c r="BH86" s="307"/>
      <c r="BI86" s="106"/>
      <c r="BJ86" s="164"/>
      <c r="BK86" s="155"/>
      <c r="BL86" s="248"/>
      <c r="BM86" s="248"/>
      <c r="BN86" s="165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</row>
    <row r="87" spans="1:77" s="142" customFormat="1" hidden="1" x14ac:dyDescent="0.35">
      <c r="A87" s="92"/>
      <c r="B87" s="275"/>
      <c r="C87" s="156"/>
      <c r="D87" s="94"/>
      <c r="E87" s="94"/>
      <c r="F87" s="94"/>
      <c r="G87" s="94"/>
      <c r="H87" s="94"/>
      <c r="I87" s="92"/>
      <c r="J87" s="92"/>
      <c r="K87" s="92"/>
      <c r="L87" s="157"/>
      <c r="M87" s="158"/>
      <c r="N87" s="157"/>
      <c r="O87" s="158"/>
      <c r="P87" s="157"/>
      <c r="Q87" s="158"/>
      <c r="R87" s="157"/>
      <c r="S87" s="159"/>
      <c r="T87" s="157"/>
      <c r="U87" s="159"/>
      <c r="V87" s="157"/>
      <c r="W87" s="159"/>
      <c r="X87" s="157"/>
      <c r="Y87" s="159"/>
      <c r="Z87" s="157"/>
      <c r="AA87" s="159"/>
      <c r="AB87" s="157"/>
      <c r="AC87" s="159"/>
      <c r="AD87" s="160"/>
      <c r="AE87" s="161"/>
      <c r="AF87" s="160"/>
      <c r="AG87" s="161"/>
      <c r="AH87" s="160"/>
      <c r="AI87" s="161"/>
      <c r="AJ87" s="160"/>
      <c r="AK87" s="161"/>
      <c r="AL87" s="160"/>
      <c r="AM87" s="161"/>
      <c r="AN87" s="160"/>
      <c r="AO87" s="161"/>
      <c r="AP87" s="318"/>
      <c r="AQ87" s="318"/>
      <c r="AR87" s="92"/>
      <c r="AS87" s="92"/>
      <c r="AT87" s="92"/>
      <c r="AU87" s="312"/>
      <c r="AV87" s="162"/>
      <c r="AW87" s="162"/>
      <c r="AX87" s="148"/>
      <c r="AY87" s="312"/>
      <c r="AZ87" s="163"/>
      <c r="BA87" s="163"/>
      <c r="BB87" s="163"/>
      <c r="BC87" s="312"/>
      <c r="BD87" s="322"/>
      <c r="BE87" s="303"/>
      <c r="BF87" s="303"/>
      <c r="BG87" s="303"/>
      <c r="BH87" s="307"/>
      <c r="BI87" s="106"/>
      <c r="BJ87" s="164"/>
      <c r="BK87" s="155"/>
      <c r="BL87" s="248"/>
      <c r="BM87" s="248"/>
      <c r="BN87" s="165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</row>
    <row r="88" spans="1:77" s="142" customFormat="1" hidden="1" x14ac:dyDescent="0.35">
      <c r="A88" s="92"/>
      <c r="B88" s="275"/>
      <c r="C88" s="156"/>
      <c r="D88" s="94"/>
      <c r="E88" s="94"/>
      <c r="F88" s="94"/>
      <c r="G88" s="94"/>
      <c r="H88" s="94"/>
      <c r="I88" s="92"/>
      <c r="J88" s="92"/>
      <c r="K88" s="92"/>
      <c r="L88" s="157"/>
      <c r="M88" s="158"/>
      <c r="N88" s="157"/>
      <c r="O88" s="158"/>
      <c r="P88" s="157"/>
      <c r="Q88" s="158"/>
      <c r="R88" s="157"/>
      <c r="S88" s="159"/>
      <c r="T88" s="157"/>
      <c r="U88" s="159"/>
      <c r="V88" s="157"/>
      <c r="W88" s="159"/>
      <c r="X88" s="157"/>
      <c r="Y88" s="159"/>
      <c r="Z88" s="157"/>
      <c r="AA88" s="159"/>
      <c r="AB88" s="157"/>
      <c r="AC88" s="159"/>
      <c r="AD88" s="160"/>
      <c r="AE88" s="161"/>
      <c r="AF88" s="160"/>
      <c r="AG88" s="161"/>
      <c r="AH88" s="160"/>
      <c r="AI88" s="161"/>
      <c r="AJ88" s="160"/>
      <c r="AK88" s="161"/>
      <c r="AL88" s="160"/>
      <c r="AM88" s="161"/>
      <c r="AN88" s="160"/>
      <c r="AO88" s="161"/>
      <c r="AP88" s="318"/>
      <c r="AQ88" s="318"/>
      <c r="AR88" s="92"/>
      <c r="AS88" s="92"/>
      <c r="AT88" s="92"/>
      <c r="AU88" s="312"/>
      <c r="AV88" s="162"/>
      <c r="AW88" s="162"/>
      <c r="AX88" s="148"/>
      <c r="AY88" s="312"/>
      <c r="AZ88" s="163"/>
      <c r="BA88" s="163"/>
      <c r="BB88" s="163"/>
      <c r="BC88" s="312"/>
      <c r="BD88" s="322"/>
      <c r="BE88" s="303"/>
      <c r="BF88" s="303"/>
      <c r="BG88" s="303"/>
      <c r="BH88" s="307"/>
      <c r="BI88" s="106"/>
      <c r="BJ88" s="164"/>
      <c r="BK88" s="155"/>
      <c r="BL88" s="248"/>
      <c r="BM88" s="248"/>
      <c r="BN88" s="165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</row>
    <row r="89" spans="1:77" s="142" customFormat="1" hidden="1" x14ac:dyDescent="0.35">
      <c r="A89" s="92"/>
      <c r="B89" s="275"/>
      <c r="C89" s="156"/>
      <c r="D89" s="94"/>
      <c r="E89" s="94"/>
      <c r="F89" s="94"/>
      <c r="G89" s="94"/>
      <c r="H89" s="94"/>
      <c r="I89" s="92"/>
      <c r="J89" s="92"/>
      <c r="K89" s="92"/>
      <c r="L89" s="157"/>
      <c r="M89" s="158"/>
      <c r="N89" s="157"/>
      <c r="O89" s="158"/>
      <c r="P89" s="157"/>
      <c r="Q89" s="158"/>
      <c r="R89" s="157"/>
      <c r="S89" s="159"/>
      <c r="T89" s="157"/>
      <c r="U89" s="159"/>
      <c r="V89" s="157"/>
      <c r="W89" s="159"/>
      <c r="X89" s="157"/>
      <c r="Y89" s="159"/>
      <c r="Z89" s="157"/>
      <c r="AA89" s="159"/>
      <c r="AB89" s="157"/>
      <c r="AC89" s="159"/>
      <c r="AD89" s="160"/>
      <c r="AE89" s="161"/>
      <c r="AF89" s="160"/>
      <c r="AG89" s="161"/>
      <c r="AH89" s="160"/>
      <c r="AI89" s="161"/>
      <c r="AJ89" s="160"/>
      <c r="AK89" s="161"/>
      <c r="AL89" s="160"/>
      <c r="AM89" s="161"/>
      <c r="AN89" s="160"/>
      <c r="AO89" s="161"/>
      <c r="AP89" s="318"/>
      <c r="AQ89" s="318"/>
      <c r="AR89" s="92"/>
      <c r="AS89" s="92"/>
      <c r="AT89" s="92"/>
      <c r="AU89" s="312"/>
      <c r="AV89" s="162"/>
      <c r="AW89" s="162"/>
      <c r="AX89" s="148"/>
      <c r="AY89" s="312"/>
      <c r="AZ89" s="163"/>
      <c r="BA89" s="163"/>
      <c r="BB89" s="163"/>
      <c r="BC89" s="312"/>
      <c r="BD89" s="322"/>
      <c r="BE89" s="303"/>
      <c r="BF89" s="303"/>
      <c r="BG89" s="303"/>
      <c r="BH89" s="307"/>
      <c r="BI89" s="106"/>
      <c r="BJ89" s="164"/>
      <c r="BK89" s="155"/>
      <c r="BL89" s="248"/>
      <c r="BM89" s="248"/>
      <c r="BN89" s="165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</row>
    <row r="90" spans="1:77" s="142" customFormat="1" hidden="1" x14ac:dyDescent="0.35">
      <c r="A90" s="92"/>
      <c r="B90" s="275"/>
      <c r="C90" s="156"/>
      <c r="D90" s="94"/>
      <c r="E90" s="94"/>
      <c r="F90" s="94"/>
      <c r="G90" s="94"/>
      <c r="H90" s="94"/>
      <c r="I90" s="92"/>
      <c r="J90" s="92"/>
      <c r="K90" s="92"/>
      <c r="L90" s="157"/>
      <c r="M90" s="158"/>
      <c r="N90" s="157"/>
      <c r="O90" s="158"/>
      <c r="P90" s="157"/>
      <c r="Q90" s="158"/>
      <c r="R90" s="157"/>
      <c r="S90" s="159"/>
      <c r="T90" s="157"/>
      <c r="U90" s="159"/>
      <c r="V90" s="157"/>
      <c r="W90" s="159"/>
      <c r="X90" s="157"/>
      <c r="Y90" s="159"/>
      <c r="Z90" s="157"/>
      <c r="AA90" s="159"/>
      <c r="AB90" s="157"/>
      <c r="AC90" s="159"/>
      <c r="AD90" s="160"/>
      <c r="AE90" s="161"/>
      <c r="AF90" s="160"/>
      <c r="AG90" s="161"/>
      <c r="AH90" s="160"/>
      <c r="AI90" s="161"/>
      <c r="AJ90" s="160"/>
      <c r="AK90" s="161"/>
      <c r="AL90" s="160"/>
      <c r="AM90" s="161"/>
      <c r="AN90" s="160"/>
      <c r="AO90" s="161"/>
      <c r="AP90" s="318"/>
      <c r="AQ90" s="318"/>
      <c r="AR90" s="92"/>
      <c r="AS90" s="92"/>
      <c r="AT90" s="92"/>
      <c r="AU90" s="312"/>
      <c r="AV90" s="162"/>
      <c r="AW90" s="162"/>
      <c r="AX90" s="148"/>
      <c r="AY90" s="312"/>
      <c r="AZ90" s="163"/>
      <c r="BA90" s="163"/>
      <c r="BB90" s="163"/>
      <c r="BC90" s="312"/>
      <c r="BD90" s="322"/>
      <c r="BE90" s="303"/>
      <c r="BF90" s="303"/>
      <c r="BG90" s="303"/>
      <c r="BH90" s="307"/>
      <c r="BI90" s="106"/>
      <c r="BJ90" s="164"/>
      <c r="BK90" s="155"/>
      <c r="BL90" s="248"/>
      <c r="BM90" s="248"/>
      <c r="BN90" s="165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</row>
    <row r="91" spans="1:77" s="142" customFormat="1" hidden="1" x14ac:dyDescent="0.35">
      <c r="A91" s="92"/>
      <c r="B91" s="275"/>
      <c r="C91" s="156"/>
      <c r="D91" s="94"/>
      <c r="E91" s="94"/>
      <c r="F91" s="94"/>
      <c r="G91" s="94"/>
      <c r="H91" s="94"/>
      <c r="I91" s="92"/>
      <c r="J91" s="92"/>
      <c r="K91" s="92"/>
      <c r="L91" s="157"/>
      <c r="M91" s="158"/>
      <c r="N91" s="157"/>
      <c r="O91" s="158"/>
      <c r="P91" s="157"/>
      <c r="Q91" s="158"/>
      <c r="R91" s="157"/>
      <c r="S91" s="159"/>
      <c r="T91" s="157"/>
      <c r="U91" s="159"/>
      <c r="V91" s="157"/>
      <c r="W91" s="159"/>
      <c r="X91" s="157"/>
      <c r="Y91" s="159"/>
      <c r="Z91" s="157"/>
      <c r="AA91" s="159"/>
      <c r="AB91" s="157"/>
      <c r="AC91" s="159"/>
      <c r="AD91" s="160"/>
      <c r="AE91" s="161"/>
      <c r="AF91" s="160"/>
      <c r="AG91" s="161"/>
      <c r="AH91" s="160"/>
      <c r="AI91" s="161"/>
      <c r="AJ91" s="160"/>
      <c r="AK91" s="161"/>
      <c r="AL91" s="160"/>
      <c r="AM91" s="161"/>
      <c r="AN91" s="160"/>
      <c r="AO91" s="161"/>
      <c r="AP91" s="318"/>
      <c r="AQ91" s="318"/>
      <c r="AR91" s="92"/>
      <c r="AS91" s="92"/>
      <c r="AT91" s="92"/>
      <c r="AU91" s="312"/>
      <c r="AV91" s="162"/>
      <c r="AW91" s="162"/>
      <c r="AX91" s="148"/>
      <c r="AY91" s="312"/>
      <c r="AZ91" s="163"/>
      <c r="BA91" s="163"/>
      <c r="BB91" s="163"/>
      <c r="BC91" s="312"/>
      <c r="BD91" s="322"/>
      <c r="BE91" s="303"/>
      <c r="BF91" s="303"/>
      <c r="BG91" s="303"/>
      <c r="BH91" s="307"/>
      <c r="BI91" s="106"/>
      <c r="BJ91" s="164"/>
      <c r="BK91" s="155"/>
      <c r="BL91" s="248"/>
      <c r="BM91" s="248"/>
      <c r="BN91" s="165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</row>
    <row r="92" spans="1:77" s="142" customFormat="1" hidden="1" x14ac:dyDescent="0.35">
      <c r="A92" s="92"/>
      <c r="B92" s="275"/>
      <c r="C92" s="156"/>
      <c r="D92" s="94"/>
      <c r="E92" s="94"/>
      <c r="F92" s="94"/>
      <c r="G92" s="94"/>
      <c r="H92" s="94"/>
      <c r="I92" s="92"/>
      <c r="J92" s="92"/>
      <c r="K92" s="92"/>
      <c r="L92" s="157"/>
      <c r="M92" s="158"/>
      <c r="N92" s="157"/>
      <c r="O92" s="158"/>
      <c r="P92" s="157"/>
      <c r="Q92" s="158"/>
      <c r="R92" s="157"/>
      <c r="S92" s="159"/>
      <c r="T92" s="157"/>
      <c r="U92" s="159"/>
      <c r="V92" s="157"/>
      <c r="W92" s="159"/>
      <c r="X92" s="157"/>
      <c r="Y92" s="159"/>
      <c r="Z92" s="157"/>
      <c r="AA92" s="159"/>
      <c r="AB92" s="157"/>
      <c r="AC92" s="159"/>
      <c r="AD92" s="160"/>
      <c r="AE92" s="161"/>
      <c r="AF92" s="160"/>
      <c r="AG92" s="161"/>
      <c r="AH92" s="160"/>
      <c r="AI92" s="161"/>
      <c r="AJ92" s="160"/>
      <c r="AK92" s="161"/>
      <c r="AL92" s="160"/>
      <c r="AM92" s="161"/>
      <c r="AN92" s="160"/>
      <c r="AO92" s="161"/>
      <c r="AP92" s="318"/>
      <c r="AQ92" s="318"/>
      <c r="AR92" s="92"/>
      <c r="AS92" s="92"/>
      <c r="AT92" s="92"/>
      <c r="AU92" s="312"/>
      <c r="AV92" s="162"/>
      <c r="AW92" s="162"/>
      <c r="AX92" s="148"/>
      <c r="AY92" s="312"/>
      <c r="AZ92" s="163"/>
      <c r="BA92" s="163"/>
      <c r="BB92" s="163"/>
      <c r="BC92" s="312"/>
      <c r="BD92" s="322"/>
      <c r="BE92" s="303"/>
      <c r="BF92" s="303"/>
      <c r="BG92" s="303"/>
      <c r="BH92" s="307"/>
      <c r="BI92" s="106"/>
      <c r="BJ92" s="164"/>
      <c r="BK92" s="155"/>
      <c r="BL92" s="248"/>
      <c r="BM92" s="248"/>
      <c r="BN92" s="165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</row>
    <row r="93" spans="1:77" s="142" customFormat="1" hidden="1" x14ac:dyDescent="0.35">
      <c r="A93" s="92"/>
      <c r="B93" s="275"/>
      <c r="C93" s="156"/>
      <c r="D93" s="94"/>
      <c r="E93" s="94"/>
      <c r="F93" s="94"/>
      <c r="G93" s="94"/>
      <c r="H93" s="94"/>
      <c r="I93" s="92"/>
      <c r="J93" s="92"/>
      <c r="K93" s="92"/>
      <c r="L93" s="157"/>
      <c r="M93" s="158"/>
      <c r="N93" s="157"/>
      <c r="O93" s="158"/>
      <c r="P93" s="157"/>
      <c r="Q93" s="158"/>
      <c r="R93" s="157"/>
      <c r="S93" s="159"/>
      <c r="T93" s="157"/>
      <c r="U93" s="159"/>
      <c r="V93" s="157"/>
      <c r="W93" s="159"/>
      <c r="X93" s="157"/>
      <c r="Y93" s="159"/>
      <c r="Z93" s="157"/>
      <c r="AA93" s="159"/>
      <c r="AB93" s="157"/>
      <c r="AC93" s="159"/>
      <c r="AD93" s="160"/>
      <c r="AE93" s="161"/>
      <c r="AF93" s="160"/>
      <c r="AG93" s="161"/>
      <c r="AH93" s="160"/>
      <c r="AI93" s="161"/>
      <c r="AJ93" s="160"/>
      <c r="AK93" s="161"/>
      <c r="AL93" s="160"/>
      <c r="AM93" s="161"/>
      <c r="AN93" s="160"/>
      <c r="AO93" s="161"/>
      <c r="AP93" s="318"/>
      <c r="AQ93" s="318"/>
      <c r="AR93" s="92"/>
      <c r="AS93" s="92"/>
      <c r="AT93" s="92"/>
      <c r="AU93" s="312"/>
      <c r="AV93" s="162"/>
      <c r="AW93" s="162"/>
      <c r="AX93" s="148"/>
      <c r="AY93" s="312"/>
      <c r="AZ93" s="163"/>
      <c r="BA93" s="163"/>
      <c r="BB93" s="163"/>
      <c r="BC93" s="312"/>
      <c r="BD93" s="322"/>
      <c r="BE93" s="303"/>
      <c r="BF93" s="303"/>
      <c r="BG93" s="303"/>
      <c r="BH93" s="307"/>
      <c r="BI93" s="106"/>
      <c r="BJ93" s="164"/>
      <c r="BK93" s="155"/>
      <c r="BL93" s="248"/>
      <c r="BM93" s="248"/>
      <c r="BN93" s="165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</row>
    <row r="94" spans="1:77" s="142" customFormat="1" hidden="1" x14ac:dyDescent="0.35">
      <c r="A94" s="92"/>
      <c r="B94" s="275"/>
      <c r="C94" s="156"/>
      <c r="D94" s="94"/>
      <c r="E94" s="94"/>
      <c r="F94" s="94"/>
      <c r="G94" s="94"/>
      <c r="H94" s="94"/>
      <c r="I94" s="92"/>
      <c r="J94" s="92"/>
      <c r="K94" s="92"/>
      <c r="L94" s="157"/>
      <c r="M94" s="158"/>
      <c r="N94" s="157"/>
      <c r="O94" s="158"/>
      <c r="P94" s="157"/>
      <c r="Q94" s="158"/>
      <c r="R94" s="157"/>
      <c r="S94" s="159"/>
      <c r="T94" s="157"/>
      <c r="U94" s="159"/>
      <c r="V94" s="157"/>
      <c r="W94" s="159"/>
      <c r="X94" s="157"/>
      <c r="Y94" s="159"/>
      <c r="Z94" s="157"/>
      <c r="AA94" s="159"/>
      <c r="AB94" s="157"/>
      <c r="AC94" s="159"/>
      <c r="AD94" s="160"/>
      <c r="AE94" s="161"/>
      <c r="AF94" s="160"/>
      <c r="AG94" s="161"/>
      <c r="AH94" s="160"/>
      <c r="AI94" s="161"/>
      <c r="AJ94" s="160"/>
      <c r="AK94" s="161"/>
      <c r="AL94" s="160"/>
      <c r="AM94" s="161"/>
      <c r="AN94" s="160"/>
      <c r="AO94" s="161"/>
      <c r="AP94" s="318"/>
      <c r="AQ94" s="318"/>
      <c r="AR94" s="92"/>
      <c r="AS94" s="92"/>
      <c r="AT94" s="92"/>
      <c r="AU94" s="312"/>
      <c r="AV94" s="162"/>
      <c r="AW94" s="162"/>
      <c r="AX94" s="148"/>
      <c r="AY94" s="312"/>
      <c r="AZ94" s="163"/>
      <c r="BA94" s="163"/>
      <c r="BB94" s="163"/>
      <c r="BC94" s="312"/>
      <c r="BD94" s="322"/>
      <c r="BE94" s="303"/>
      <c r="BF94" s="303"/>
      <c r="BG94" s="303"/>
      <c r="BH94" s="307"/>
      <c r="BI94" s="106"/>
      <c r="BJ94" s="164"/>
      <c r="BK94" s="155"/>
      <c r="BL94" s="248"/>
      <c r="BM94" s="248"/>
      <c r="BN94" s="165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</row>
    <row r="95" spans="1:77" s="142" customFormat="1" hidden="1" x14ac:dyDescent="0.35">
      <c r="A95" s="92"/>
      <c r="B95" s="275"/>
      <c r="C95" s="156"/>
      <c r="D95" s="94"/>
      <c r="E95" s="94"/>
      <c r="F95" s="94"/>
      <c r="G95" s="94"/>
      <c r="H95" s="94"/>
      <c r="I95" s="92"/>
      <c r="J95" s="92"/>
      <c r="K95" s="92"/>
      <c r="L95" s="157"/>
      <c r="M95" s="158"/>
      <c r="N95" s="157"/>
      <c r="O95" s="158"/>
      <c r="P95" s="157"/>
      <c r="Q95" s="158"/>
      <c r="R95" s="157"/>
      <c r="S95" s="159"/>
      <c r="T95" s="157"/>
      <c r="U95" s="159"/>
      <c r="V95" s="157"/>
      <c r="W95" s="159"/>
      <c r="X95" s="157"/>
      <c r="Y95" s="159"/>
      <c r="Z95" s="157"/>
      <c r="AA95" s="159"/>
      <c r="AB95" s="157"/>
      <c r="AC95" s="159"/>
      <c r="AD95" s="160"/>
      <c r="AE95" s="161"/>
      <c r="AF95" s="160"/>
      <c r="AG95" s="161"/>
      <c r="AH95" s="160"/>
      <c r="AI95" s="161"/>
      <c r="AJ95" s="160"/>
      <c r="AK95" s="161"/>
      <c r="AL95" s="160"/>
      <c r="AM95" s="161"/>
      <c r="AN95" s="160"/>
      <c r="AO95" s="161"/>
      <c r="AP95" s="318"/>
      <c r="AQ95" s="318"/>
      <c r="AR95" s="92"/>
      <c r="AS95" s="92"/>
      <c r="AT95" s="92"/>
      <c r="AU95" s="312"/>
      <c r="AV95" s="162"/>
      <c r="AW95" s="162"/>
      <c r="AX95" s="148"/>
      <c r="AY95" s="312"/>
      <c r="AZ95" s="163"/>
      <c r="BA95" s="163"/>
      <c r="BB95" s="163"/>
      <c r="BC95" s="312"/>
      <c r="BD95" s="322"/>
      <c r="BE95" s="303"/>
      <c r="BF95" s="303"/>
      <c r="BG95" s="303"/>
      <c r="BH95" s="307"/>
      <c r="BI95" s="106"/>
      <c r="BJ95" s="164"/>
      <c r="BK95" s="155"/>
      <c r="BL95" s="248"/>
      <c r="BM95" s="248"/>
      <c r="BN95" s="165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</row>
    <row r="96" spans="1:77" s="142" customFormat="1" hidden="1" x14ac:dyDescent="0.35">
      <c r="A96" s="92"/>
      <c r="B96" s="275"/>
      <c r="C96" s="156"/>
      <c r="D96" s="94"/>
      <c r="E96" s="94"/>
      <c r="F96" s="94"/>
      <c r="G96" s="94"/>
      <c r="H96" s="94"/>
      <c r="I96" s="92"/>
      <c r="J96" s="92"/>
      <c r="K96" s="92"/>
      <c r="L96" s="157"/>
      <c r="M96" s="158"/>
      <c r="N96" s="157"/>
      <c r="O96" s="158"/>
      <c r="P96" s="157"/>
      <c r="Q96" s="158"/>
      <c r="R96" s="157"/>
      <c r="S96" s="159"/>
      <c r="T96" s="157"/>
      <c r="U96" s="159"/>
      <c r="V96" s="157"/>
      <c r="W96" s="159"/>
      <c r="X96" s="157"/>
      <c r="Y96" s="159"/>
      <c r="Z96" s="157"/>
      <c r="AA96" s="159"/>
      <c r="AB96" s="157"/>
      <c r="AC96" s="159"/>
      <c r="AD96" s="160"/>
      <c r="AE96" s="161"/>
      <c r="AF96" s="160"/>
      <c r="AG96" s="161"/>
      <c r="AH96" s="160"/>
      <c r="AI96" s="161"/>
      <c r="AJ96" s="160"/>
      <c r="AK96" s="161"/>
      <c r="AL96" s="160"/>
      <c r="AM96" s="161"/>
      <c r="AN96" s="160"/>
      <c r="AO96" s="161"/>
      <c r="AP96" s="318"/>
      <c r="AQ96" s="318"/>
      <c r="AR96" s="92"/>
      <c r="AS96" s="92"/>
      <c r="AT96" s="92"/>
      <c r="AU96" s="312"/>
      <c r="AV96" s="162"/>
      <c r="AW96" s="162"/>
      <c r="AX96" s="148"/>
      <c r="AY96" s="312"/>
      <c r="AZ96" s="163"/>
      <c r="BA96" s="163"/>
      <c r="BB96" s="163"/>
      <c r="BC96" s="312"/>
      <c r="BD96" s="322"/>
      <c r="BE96" s="303"/>
      <c r="BF96" s="303"/>
      <c r="BG96" s="303"/>
      <c r="BH96" s="307"/>
      <c r="BI96" s="106"/>
      <c r="BJ96" s="164"/>
      <c r="BK96" s="155"/>
      <c r="BL96" s="248"/>
      <c r="BM96" s="248"/>
      <c r="BN96" s="165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</row>
    <row r="97" spans="1:77" s="142" customFormat="1" hidden="1" x14ac:dyDescent="0.35">
      <c r="A97" s="92"/>
      <c r="B97" s="275"/>
      <c r="C97" s="156"/>
      <c r="D97" s="94"/>
      <c r="E97" s="94"/>
      <c r="F97" s="94"/>
      <c r="G97" s="94"/>
      <c r="H97" s="94"/>
      <c r="I97" s="92"/>
      <c r="J97" s="92"/>
      <c r="K97" s="92"/>
      <c r="L97" s="157"/>
      <c r="M97" s="158"/>
      <c r="N97" s="157"/>
      <c r="O97" s="158"/>
      <c r="P97" s="157"/>
      <c r="Q97" s="158"/>
      <c r="R97" s="157"/>
      <c r="S97" s="159"/>
      <c r="T97" s="157"/>
      <c r="U97" s="159"/>
      <c r="V97" s="157"/>
      <c r="W97" s="159"/>
      <c r="X97" s="157"/>
      <c r="Y97" s="159"/>
      <c r="Z97" s="157"/>
      <c r="AA97" s="159"/>
      <c r="AB97" s="157"/>
      <c r="AC97" s="159"/>
      <c r="AD97" s="160"/>
      <c r="AE97" s="161"/>
      <c r="AF97" s="160"/>
      <c r="AG97" s="161"/>
      <c r="AH97" s="160"/>
      <c r="AI97" s="161"/>
      <c r="AJ97" s="160"/>
      <c r="AK97" s="161"/>
      <c r="AL97" s="160"/>
      <c r="AM97" s="161"/>
      <c r="AN97" s="160"/>
      <c r="AO97" s="161"/>
      <c r="AP97" s="318"/>
      <c r="AQ97" s="318"/>
      <c r="AR97" s="92"/>
      <c r="AS97" s="92"/>
      <c r="AT97" s="92"/>
      <c r="AU97" s="312"/>
      <c r="AV97" s="162"/>
      <c r="AW97" s="162"/>
      <c r="AX97" s="148"/>
      <c r="AY97" s="312"/>
      <c r="AZ97" s="163"/>
      <c r="BA97" s="163"/>
      <c r="BB97" s="163"/>
      <c r="BC97" s="312"/>
      <c r="BD97" s="322"/>
      <c r="BE97" s="303"/>
      <c r="BF97" s="303"/>
      <c r="BG97" s="303"/>
      <c r="BH97" s="307"/>
      <c r="BI97" s="106"/>
      <c r="BJ97" s="164"/>
      <c r="BK97" s="155"/>
      <c r="BL97" s="248"/>
      <c r="BM97" s="248"/>
      <c r="BN97" s="165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</row>
    <row r="98" spans="1:77" s="142" customFormat="1" hidden="1" x14ac:dyDescent="0.35">
      <c r="A98" s="92"/>
      <c r="B98" s="275"/>
      <c r="C98" s="156"/>
      <c r="D98" s="94"/>
      <c r="E98" s="94"/>
      <c r="F98" s="94"/>
      <c r="G98" s="94"/>
      <c r="H98" s="94"/>
      <c r="I98" s="92"/>
      <c r="J98" s="92"/>
      <c r="K98" s="92"/>
      <c r="L98" s="157"/>
      <c r="M98" s="158"/>
      <c r="N98" s="157"/>
      <c r="O98" s="158"/>
      <c r="P98" s="157"/>
      <c r="Q98" s="158"/>
      <c r="R98" s="157"/>
      <c r="S98" s="159"/>
      <c r="T98" s="157"/>
      <c r="U98" s="159"/>
      <c r="V98" s="157"/>
      <c r="W98" s="159"/>
      <c r="X98" s="157"/>
      <c r="Y98" s="159"/>
      <c r="Z98" s="157"/>
      <c r="AA98" s="159"/>
      <c r="AB98" s="157"/>
      <c r="AC98" s="159"/>
      <c r="AD98" s="160"/>
      <c r="AE98" s="161"/>
      <c r="AF98" s="160"/>
      <c r="AG98" s="161"/>
      <c r="AH98" s="160"/>
      <c r="AI98" s="161"/>
      <c r="AJ98" s="160"/>
      <c r="AK98" s="161"/>
      <c r="AL98" s="160"/>
      <c r="AM98" s="161"/>
      <c r="AN98" s="160"/>
      <c r="AO98" s="161"/>
      <c r="AP98" s="318"/>
      <c r="AQ98" s="318"/>
      <c r="AR98" s="92"/>
      <c r="AS98" s="92"/>
      <c r="AT98" s="92"/>
      <c r="AU98" s="312"/>
      <c r="AV98" s="162"/>
      <c r="AW98" s="162"/>
      <c r="AX98" s="148"/>
      <c r="AY98" s="312"/>
      <c r="AZ98" s="163"/>
      <c r="BA98" s="163"/>
      <c r="BB98" s="163"/>
      <c r="BC98" s="312"/>
      <c r="BD98" s="322"/>
      <c r="BE98" s="303"/>
      <c r="BF98" s="303"/>
      <c r="BG98" s="303"/>
      <c r="BH98" s="307"/>
      <c r="BI98" s="106"/>
      <c r="BJ98" s="164"/>
      <c r="BK98" s="155"/>
      <c r="BL98" s="248"/>
      <c r="BM98" s="248"/>
      <c r="BN98" s="165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</row>
    <row r="99" spans="1:77" s="142" customFormat="1" hidden="1" x14ac:dyDescent="0.35">
      <c r="A99" s="92"/>
      <c r="B99" s="275"/>
      <c r="C99" s="156"/>
      <c r="D99" s="94"/>
      <c r="E99" s="94"/>
      <c r="F99" s="94"/>
      <c r="G99" s="94"/>
      <c r="H99" s="94"/>
      <c r="I99" s="92"/>
      <c r="J99" s="92"/>
      <c r="K99" s="92"/>
      <c r="L99" s="157"/>
      <c r="M99" s="158"/>
      <c r="N99" s="157"/>
      <c r="O99" s="158"/>
      <c r="P99" s="157"/>
      <c r="Q99" s="158"/>
      <c r="R99" s="157"/>
      <c r="S99" s="159"/>
      <c r="T99" s="157"/>
      <c r="U99" s="159"/>
      <c r="V99" s="157"/>
      <c r="W99" s="159"/>
      <c r="X99" s="157"/>
      <c r="Y99" s="159"/>
      <c r="Z99" s="157"/>
      <c r="AA99" s="159"/>
      <c r="AB99" s="157"/>
      <c r="AC99" s="159"/>
      <c r="AD99" s="160"/>
      <c r="AE99" s="161"/>
      <c r="AF99" s="160"/>
      <c r="AG99" s="161"/>
      <c r="AH99" s="160"/>
      <c r="AI99" s="161"/>
      <c r="AJ99" s="160"/>
      <c r="AK99" s="161"/>
      <c r="AL99" s="160"/>
      <c r="AM99" s="161"/>
      <c r="AN99" s="160"/>
      <c r="AO99" s="161"/>
      <c r="AP99" s="318"/>
      <c r="AQ99" s="318"/>
      <c r="AR99" s="92"/>
      <c r="AS99" s="92"/>
      <c r="AT99" s="92"/>
      <c r="AU99" s="312"/>
      <c r="AV99" s="162"/>
      <c r="AW99" s="162"/>
      <c r="AX99" s="148"/>
      <c r="AY99" s="312"/>
      <c r="AZ99" s="163"/>
      <c r="BA99" s="163"/>
      <c r="BB99" s="163"/>
      <c r="BC99" s="312"/>
      <c r="BD99" s="322"/>
      <c r="BE99" s="303"/>
      <c r="BF99" s="303"/>
      <c r="BG99" s="303"/>
      <c r="BH99" s="307"/>
      <c r="BI99" s="106"/>
      <c r="BJ99" s="164"/>
      <c r="BK99" s="155"/>
      <c r="BL99" s="248"/>
      <c r="BM99" s="248"/>
      <c r="BN99" s="165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</row>
    <row r="100" spans="1:77" s="142" customFormat="1" hidden="1" x14ac:dyDescent="0.35">
      <c r="A100" s="92"/>
      <c r="B100" s="275"/>
      <c r="C100" s="156"/>
      <c r="D100" s="94"/>
      <c r="E100" s="94"/>
      <c r="F100" s="94"/>
      <c r="G100" s="94"/>
      <c r="H100" s="94"/>
      <c r="I100" s="92"/>
      <c r="J100" s="92"/>
      <c r="K100" s="92"/>
      <c r="L100" s="157"/>
      <c r="M100" s="158"/>
      <c r="N100" s="157"/>
      <c r="O100" s="158"/>
      <c r="P100" s="157"/>
      <c r="Q100" s="158"/>
      <c r="R100" s="157"/>
      <c r="S100" s="159"/>
      <c r="T100" s="157"/>
      <c r="U100" s="159"/>
      <c r="V100" s="157"/>
      <c r="W100" s="159"/>
      <c r="X100" s="157"/>
      <c r="Y100" s="159"/>
      <c r="Z100" s="157"/>
      <c r="AA100" s="159"/>
      <c r="AB100" s="157"/>
      <c r="AC100" s="159"/>
      <c r="AD100" s="160"/>
      <c r="AE100" s="161"/>
      <c r="AF100" s="160"/>
      <c r="AG100" s="161"/>
      <c r="AH100" s="160"/>
      <c r="AI100" s="161"/>
      <c r="AJ100" s="160"/>
      <c r="AK100" s="161"/>
      <c r="AL100" s="160"/>
      <c r="AM100" s="161"/>
      <c r="AN100" s="160"/>
      <c r="AO100" s="161"/>
      <c r="AP100" s="318"/>
      <c r="AQ100" s="318"/>
      <c r="AR100" s="92"/>
      <c r="AS100" s="92"/>
      <c r="AT100" s="92"/>
      <c r="AU100" s="312"/>
      <c r="AV100" s="162"/>
      <c r="AW100" s="162"/>
      <c r="AX100" s="148"/>
      <c r="AY100" s="312"/>
      <c r="AZ100" s="163"/>
      <c r="BA100" s="163"/>
      <c r="BB100" s="163"/>
      <c r="BC100" s="312"/>
      <c r="BD100" s="322"/>
      <c r="BE100" s="303"/>
      <c r="BF100" s="303"/>
      <c r="BG100" s="303"/>
      <c r="BH100" s="307"/>
      <c r="BI100" s="106"/>
      <c r="BJ100" s="164"/>
      <c r="BK100" s="155"/>
      <c r="BL100" s="248"/>
      <c r="BM100" s="248"/>
      <c r="BN100" s="165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</row>
    <row r="101" spans="1:77" s="142" customFormat="1" hidden="1" x14ac:dyDescent="0.35">
      <c r="A101" s="92"/>
      <c r="B101" s="275"/>
      <c r="C101" s="156"/>
      <c r="D101" s="94"/>
      <c r="E101" s="94"/>
      <c r="F101" s="94"/>
      <c r="G101" s="94"/>
      <c r="H101" s="94"/>
      <c r="I101" s="92"/>
      <c r="J101" s="92"/>
      <c r="K101" s="92"/>
      <c r="L101" s="157"/>
      <c r="M101" s="158"/>
      <c r="N101" s="157"/>
      <c r="O101" s="158"/>
      <c r="P101" s="157"/>
      <c r="Q101" s="158"/>
      <c r="R101" s="157"/>
      <c r="S101" s="159"/>
      <c r="T101" s="157"/>
      <c r="U101" s="159"/>
      <c r="V101" s="157"/>
      <c r="W101" s="159"/>
      <c r="X101" s="157"/>
      <c r="Y101" s="159"/>
      <c r="Z101" s="157"/>
      <c r="AA101" s="159"/>
      <c r="AB101" s="157"/>
      <c r="AC101" s="159"/>
      <c r="AD101" s="160"/>
      <c r="AE101" s="161"/>
      <c r="AF101" s="160"/>
      <c r="AG101" s="161"/>
      <c r="AH101" s="160"/>
      <c r="AI101" s="161"/>
      <c r="AJ101" s="160"/>
      <c r="AK101" s="161"/>
      <c r="AL101" s="160"/>
      <c r="AM101" s="161"/>
      <c r="AN101" s="160"/>
      <c r="AO101" s="161"/>
      <c r="AP101" s="318"/>
      <c r="AQ101" s="318"/>
      <c r="AR101" s="92"/>
      <c r="AS101" s="92"/>
      <c r="AT101" s="92"/>
      <c r="AU101" s="312"/>
      <c r="AV101" s="162"/>
      <c r="AW101" s="162"/>
      <c r="AX101" s="148"/>
      <c r="AY101" s="312"/>
      <c r="AZ101" s="163"/>
      <c r="BA101" s="163"/>
      <c r="BB101" s="163"/>
      <c r="BC101" s="312"/>
      <c r="BD101" s="322"/>
      <c r="BE101" s="303"/>
      <c r="BF101" s="303"/>
      <c r="BG101" s="303"/>
      <c r="BH101" s="307"/>
      <c r="BI101" s="106"/>
      <c r="BJ101" s="164"/>
      <c r="BK101" s="155"/>
      <c r="BL101" s="248"/>
      <c r="BM101" s="248"/>
      <c r="BN101" s="165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</row>
    <row r="102" spans="1:77" s="142" customFormat="1" hidden="1" x14ac:dyDescent="0.35">
      <c r="A102" s="92"/>
      <c r="B102" s="275"/>
      <c r="C102" s="156"/>
      <c r="D102" s="94"/>
      <c r="E102" s="94"/>
      <c r="F102" s="94"/>
      <c r="G102" s="94"/>
      <c r="H102" s="94"/>
      <c r="I102" s="92"/>
      <c r="J102" s="92"/>
      <c r="K102" s="92"/>
      <c r="L102" s="157"/>
      <c r="M102" s="158"/>
      <c r="N102" s="157"/>
      <c r="O102" s="158"/>
      <c r="P102" s="157"/>
      <c r="Q102" s="158"/>
      <c r="R102" s="157"/>
      <c r="S102" s="159"/>
      <c r="T102" s="157"/>
      <c r="U102" s="159"/>
      <c r="V102" s="157"/>
      <c r="W102" s="159"/>
      <c r="X102" s="157"/>
      <c r="Y102" s="159"/>
      <c r="Z102" s="157"/>
      <c r="AA102" s="159"/>
      <c r="AB102" s="157"/>
      <c r="AC102" s="159"/>
      <c r="AD102" s="160"/>
      <c r="AE102" s="161"/>
      <c r="AF102" s="160"/>
      <c r="AG102" s="161"/>
      <c r="AH102" s="160"/>
      <c r="AI102" s="161"/>
      <c r="AJ102" s="160"/>
      <c r="AK102" s="161"/>
      <c r="AL102" s="160"/>
      <c r="AM102" s="161"/>
      <c r="AN102" s="160"/>
      <c r="AO102" s="161"/>
      <c r="AP102" s="318"/>
      <c r="AQ102" s="318"/>
      <c r="AR102" s="92"/>
      <c r="AS102" s="92"/>
      <c r="AT102" s="92"/>
      <c r="AU102" s="312"/>
      <c r="AV102" s="162"/>
      <c r="AW102" s="162"/>
      <c r="AX102" s="148"/>
      <c r="AY102" s="312"/>
      <c r="AZ102" s="163"/>
      <c r="BA102" s="163"/>
      <c r="BB102" s="163"/>
      <c r="BC102" s="312"/>
      <c r="BD102" s="322"/>
      <c r="BE102" s="303"/>
      <c r="BF102" s="303"/>
      <c r="BG102" s="303"/>
      <c r="BH102" s="307"/>
      <c r="BI102" s="106"/>
      <c r="BJ102" s="164"/>
      <c r="BK102" s="155"/>
      <c r="BL102" s="248"/>
      <c r="BM102" s="248"/>
      <c r="BN102" s="165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</row>
    <row r="103" spans="1:77" s="142" customFormat="1" hidden="1" x14ac:dyDescent="0.35">
      <c r="A103" s="92"/>
      <c r="B103" s="275"/>
      <c r="C103" s="156"/>
      <c r="D103" s="94"/>
      <c r="E103" s="94"/>
      <c r="F103" s="94"/>
      <c r="G103" s="94"/>
      <c r="H103" s="94"/>
      <c r="I103" s="92"/>
      <c r="J103" s="92"/>
      <c r="K103" s="92"/>
      <c r="L103" s="157"/>
      <c r="M103" s="158"/>
      <c r="N103" s="157"/>
      <c r="O103" s="158"/>
      <c r="P103" s="157"/>
      <c r="Q103" s="158"/>
      <c r="R103" s="157"/>
      <c r="S103" s="159"/>
      <c r="T103" s="157"/>
      <c r="U103" s="159"/>
      <c r="V103" s="157"/>
      <c r="W103" s="159"/>
      <c r="X103" s="157"/>
      <c r="Y103" s="159"/>
      <c r="Z103" s="157"/>
      <c r="AA103" s="159"/>
      <c r="AB103" s="157"/>
      <c r="AC103" s="159"/>
      <c r="AD103" s="160"/>
      <c r="AE103" s="161"/>
      <c r="AF103" s="160"/>
      <c r="AG103" s="161"/>
      <c r="AH103" s="160"/>
      <c r="AI103" s="161"/>
      <c r="AJ103" s="160"/>
      <c r="AK103" s="161"/>
      <c r="AL103" s="160"/>
      <c r="AM103" s="161"/>
      <c r="AN103" s="160"/>
      <c r="AO103" s="161"/>
      <c r="AP103" s="318"/>
      <c r="AQ103" s="318"/>
      <c r="AR103" s="92"/>
      <c r="AS103" s="92"/>
      <c r="AT103" s="92"/>
      <c r="AU103" s="312"/>
      <c r="AV103" s="162"/>
      <c r="AW103" s="162"/>
      <c r="AX103" s="148"/>
      <c r="AY103" s="312"/>
      <c r="AZ103" s="163"/>
      <c r="BA103" s="163"/>
      <c r="BB103" s="163"/>
      <c r="BC103" s="312"/>
      <c r="BD103" s="322"/>
      <c r="BE103" s="303"/>
      <c r="BF103" s="303"/>
      <c r="BG103" s="303"/>
      <c r="BH103" s="307"/>
      <c r="BI103" s="106"/>
      <c r="BJ103" s="164"/>
      <c r="BK103" s="155"/>
      <c r="BL103" s="248"/>
      <c r="BM103" s="248"/>
      <c r="BN103" s="165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</row>
    <row r="104" spans="1:77" s="142" customFormat="1" hidden="1" x14ac:dyDescent="0.35">
      <c r="A104" s="92"/>
      <c r="B104" s="275"/>
      <c r="C104" s="156"/>
      <c r="D104" s="94"/>
      <c r="E104" s="94"/>
      <c r="F104" s="94"/>
      <c r="G104" s="94"/>
      <c r="H104" s="94"/>
      <c r="I104" s="92"/>
      <c r="J104" s="92"/>
      <c r="K104" s="92"/>
      <c r="L104" s="157"/>
      <c r="M104" s="158"/>
      <c r="N104" s="157"/>
      <c r="O104" s="158"/>
      <c r="P104" s="157"/>
      <c r="Q104" s="158"/>
      <c r="R104" s="157"/>
      <c r="S104" s="159"/>
      <c r="T104" s="157"/>
      <c r="U104" s="159"/>
      <c r="V104" s="157"/>
      <c r="W104" s="159"/>
      <c r="X104" s="157"/>
      <c r="Y104" s="159"/>
      <c r="Z104" s="157"/>
      <c r="AA104" s="159"/>
      <c r="AB104" s="157"/>
      <c r="AC104" s="159"/>
      <c r="AD104" s="160"/>
      <c r="AE104" s="161"/>
      <c r="AF104" s="160"/>
      <c r="AG104" s="161"/>
      <c r="AH104" s="160"/>
      <c r="AI104" s="161"/>
      <c r="AJ104" s="160"/>
      <c r="AK104" s="161"/>
      <c r="AL104" s="160"/>
      <c r="AM104" s="161"/>
      <c r="AN104" s="160"/>
      <c r="AO104" s="161"/>
      <c r="AP104" s="318"/>
      <c r="AQ104" s="318"/>
      <c r="AR104" s="92"/>
      <c r="AS104" s="92"/>
      <c r="AT104" s="92"/>
      <c r="AU104" s="312"/>
      <c r="AV104" s="162"/>
      <c r="AW104" s="162"/>
      <c r="AX104" s="148"/>
      <c r="AY104" s="312"/>
      <c r="AZ104" s="163"/>
      <c r="BA104" s="163"/>
      <c r="BB104" s="163"/>
      <c r="BC104" s="312"/>
      <c r="BD104" s="322"/>
      <c r="BE104" s="303"/>
      <c r="BF104" s="303"/>
      <c r="BG104" s="303"/>
      <c r="BH104" s="307"/>
      <c r="BI104" s="106"/>
      <c r="BJ104" s="164"/>
      <c r="BK104" s="155"/>
      <c r="BL104" s="248"/>
      <c r="BM104" s="248"/>
      <c r="BN104" s="165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</row>
    <row r="105" spans="1:77" s="142" customFormat="1" hidden="1" x14ac:dyDescent="0.35">
      <c r="A105" s="92"/>
      <c r="B105" s="275"/>
      <c r="C105" s="156"/>
      <c r="D105" s="94"/>
      <c r="E105" s="94"/>
      <c r="F105" s="94"/>
      <c r="G105" s="94"/>
      <c r="H105" s="94"/>
      <c r="I105" s="92"/>
      <c r="J105" s="92"/>
      <c r="K105" s="92"/>
      <c r="L105" s="157"/>
      <c r="M105" s="158"/>
      <c r="N105" s="157"/>
      <c r="O105" s="158"/>
      <c r="P105" s="157"/>
      <c r="Q105" s="158"/>
      <c r="R105" s="157"/>
      <c r="S105" s="159"/>
      <c r="T105" s="157"/>
      <c r="U105" s="159"/>
      <c r="V105" s="157"/>
      <c r="W105" s="159"/>
      <c r="X105" s="157"/>
      <c r="Y105" s="159"/>
      <c r="Z105" s="157"/>
      <c r="AA105" s="159"/>
      <c r="AB105" s="157"/>
      <c r="AC105" s="159"/>
      <c r="AD105" s="160"/>
      <c r="AE105" s="161"/>
      <c r="AF105" s="160"/>
      <c r="AG105" s="161"/>
      <c r="AH105" s="160"/>
      <c r="AI105" s="161"/>
      <c r="AJ105" s="160"/>
      <c r="AK105" s="161"/>
      <c r="AL105" s="160"/>
      <c r="AM105" s="161"/>
      <c r="AN105" s="160"/>
      <c r="AO105" s="161"/>
      <c r="AP105" s="318"/>
      <c r="AQ105" s="318"/>
      <c r="AR105" s="92"/>
      <c r="AS105" s="92"/>
      <c r="AT105" s="92"/>
      <c r="AU105" s="312"/>
      <c r="AV105" s="162"/>
      <c r="AW105" s="162"/>
      <c r="AX105" s="148"/>
      <c r="AY105" s="312"/>
      <c r="AZ105" s="163"/>
      <c r="BA105" s="163"/>
      <c r="BB105" s="163"/>
      <c r="BC105" s="312"/>
      <c r="BD105" s="322"/>
      <c r="BE105" s="303"/>
      <c r="BF105" s="303"/>
      <c r="BG105" s="303"/>
      <c r="BH105" s="307"/>
      <c r="BI105" s="106"/>
      <c r="BJ105" s="164"/>
      <c r="BK105" s="155"/>
      <c r="BL105" s="248"/>
      <c r="BM105" s="248"/>
      <c r="BN105" s="165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</row>
    <row r="106" spans="1:77" s="142" customFormat="1" hidden="1" x14ac:dyDescent="0.35">
      <c r="A106" s="92"/>
      <c r="B106" s="275"/>
      <c r="C106" s="156"/>
      <c r="D106" s="94"/>
      <c r="E106" s="94"/>
      <c r="F106" s="94"/>
      <c r="G106" s="94"/>
      <c r="H106" s="94"/>
      <c r="I106" s="92"/>
      <c r="J106" s="92"/>
      <c r="K106" s="92"/>
      <c r="L106" s="157"/>
      <c r="M106" s="158"/>
      <c r="N106" s="157"/>
      <c r="O106" s="158"/>
      <c r="P106" s="157"/>
      <c r="Q106" s="158"/>
      <c r="R106" s="157"/>
      <c r="S106" s="159"/>
      <c r="T106" s="157"/>
      <c r="U106" s="159"/>
      <c r="V106" s="157"/>
      <c r="W106" s="159"/>
      <c r="X106" s="157"/>
      <c r="Y106" s="159"/>
      <c r="Z106" s="157"/>
      <c r="AA106" s="159"/>
      <c r="AB106" s="157"/>
      <c r="AC106" s="159"/>
      <c r="AD106" s="160"/>
      <c r="AE106" s="161"/>
      <c r="AF106" s="160"/>
      <c r="AG106" s="161"/>
      <c r="AH106" s="160"/>
      <c r="AI106" s="161"/>
      <c r="AJ106" s="160"/>
      <c r="AK106" s="161"/>
      <c r="AL106" s="160"/>
      <c r="AM106" s="161"/>
      <c r="AN106" s="160"/>
      <c r="AO106" s="161"/>
      <c r="AP106" s="318"/>
      <c r="AQ106" s="318"/>
      <c r="AR106" s="92"/>
      <c r="AS106" s="92"/>
      <c r="AT106" s="92"/>
      <c r="AU106" s="312"/>
      <c r="AV106" s="162"/>
      <c r="AW106" s="162"/>
      <c r="AX106" s="148"/>
      <c r="AY106" s="312"/>
      <c r="AZ106" s="163"/>
      <c r="BA106" s="163"/>
      <c r="BB106" s="163"/>
      <c r="BC106" s="312"/>
      <c r="BD106" s="322"/>
      <c r="BE106" s="303"/>
      <c r="BF106" s="303"/>
      <c r="BG106" s="303"/>
      <c r="BH106" s="307"/>
      <c r="BI106" s="106"/>
      <c r="BJ106" s="164"/>
      <c r="BK106" s="155"/>
      <c r="BL106" s="248"/>
      <c r="BM106" s="248"/>
      <c r="BN106" s="165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</row>
    <row r="107" spans="1:77" s="142" customFormat="1" hidden="1" x14ac:dyDescent="0.35">
      <c r="A107" s="92"/>
      <c r="B107" s="275"/>
      <c r="C107" s="156"/>
      <c r="D107" s="94"/>
      <c r="E107" s="94"/>
      <c r="F107" s="94"/>
      <c r="G107" s="94"/>
      <c r="H107" s="94"/>
      <c r="I107" s="92"/>
      <c r="J107" s="92"/>
      <c r="K107" s="92"/>
      <c r="L107" s="157"/>
      <c r="M107" s="158"/>
      <c r="N107" s="157"/>
      <c r="O107" s="158"/>
      <c r="P107" s="157"/>
      <c r="Q107" s="158"/>
      <c r="R107" s="157"/>
      <c r="S107" s="159"/>
      <c r="T107" s="157"/>
      <c r="U107" s="159"/>
      <c r="V107" s="157"/>
      <c r="W107" s="159"/>
      <c r="X107" s="157"/>
      <c r="Y107" s="159"/>
      <c r="Z107" s="157"/>
      <c r="AA107" s="159"/>
      <c r="AB107" s="157"/>
      <c r="AC107" s="159"/>
      <c r="AD107" s="160"/>
      <c r="AE107" s="161"/>
      <c r="AF107" s="160"/>
      <c r="AG107" s="161"/>
      <c r="AH107" s="160"/>
      <c r="AI107" s="161"/>
      <c r="AJ107" s="160"/>
      <c r="AK107" s="161"/>
      <c r="AL107" s="160"/>
      <c r="AM107" s="161"/>
      <c r="AN107" s="160"/>
      <c r="AO107" s="161"/>
      <c r="AP107" s="318"/>
      <c r="AQ107" s="318"/>
      <c r="AR107" s="92"/>
      <c r="AS107" s="92"/>
      <c r="AT107" s="92"/>
      <c r="AU107" s="312"/>
      <c r="AV107" s="162"/>
      <c r="AW107" s="162"/>
      <c r="AX107" s="148"/>
      <c r="AY107" s="312"/>
      <c r="AZ107" s="163"/>
      <c r="BA107" s="163"/>
      <c r="BB107" s="163"/>
      <c r="BC107" s="312"/>
      <c r="BD107" s="322"/>
      <c r="BE107" s="303"/>
      <c r="BF107" s="303"/>
      <c r="BG107" s="303"/>
      <c r="BH107" s="307"/>
      <c r="BI107" s="106"/>
      <c r="BJ107" s="164"/>
      <c r="BK107" s="155"/>
      <c r="BL107" s="248"/>
      <c r="BM107" s="248"/>
      <c r="BN107" s="165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</row>
    <row r="108" spans="1:77" s="142" customFormat="1" hidden="1" x14ac:dyDescent="0.35">
      <c r="A108" s="92"/>
      <c r="B108" s="275"/>
      <c r="C108" s="156"/>
      <c r="D108" s="94"/>
      <c r="E108" s="94"/>
      <c r="F108" s="94"/>
      <c r="G108" s="94"/>
      <c r="H108" s="94"/>
      <c r="I108" s="92"/>
      <c r="J108" s="92"/>
      <c r="K108" s="92"/>
      <c r="L108" s="157"/>
      <c r="M108" s="158"/>
      <c r="N108" s="157"/>
      <c r="O108" s="158"/>
      <c r="P108" s="157"/>
      <c r="Q108" s="158"/>
      <c r="R108" s="157"/>
      <c r="S108" s="159"/>
      <c r="T108" s="157"/>
      <c r="U108" s="159"/>
      <c r="V108" s="157"/>
      <c r="W108" s="159"/>
      <c r="X108" s="157"/>
      <c r="Y108" s="159"/>
      <c r="Z108" s="157"/>
      <c r="AA108" s="159"/>
      <c r="AB108" s="157"/>
      <c r="AC108" s="159"/>
      <c r="AD108" s="160"/>
      <c r="AE108" s="161"/>
      <c r="AF108" s="160"/>
      <c r="AG108" s="161"/>
      <c r="AH108" s="160"/>
      <c r="AI108" s="161"/>
      <c r="AJ108" s="160"/>
      <c r="AK108" s="161"/>
      <c r="AL108" s="160"/>
      <c r="AM108" s="161"/>
      <c r="AN108" s="160"/>
      <c r="AO108" s="161"/>
      <c r="AP108" s="318"/>
      <c r="AQ108" s="318"/>
      <c r="AR108" s="92"/>
      <c r="AS108" s="92"/>
      <c r="AT108" s="92"/>
      <c r="AU108" s="312"/>
      <c r="AV108" s="162"/>
      <c r="AW108" s="162"/>
      <c r="AX108" s="148"/>
      <c r="AY108" s="312"/>
      <c r="AZ108" s="163"/>
      <c r="BA108" s="163"/>
      <c r="BB108" s="163"/>
      <c r="BC108" s="312"/>
      <c r="BD108" s="322"/>
      <c r="BE108" s="303"/>
      <c r="BF108" s="303"/>
      <c r="BG108" s="303"/>
      <c r="BH108" s="307"/>
      <c r="BI108" s="106"/>
      <c r="BJ108" s="164"/>
      <c r="BK108" s="155"/>
      <c r="BL108" s="248"/>
      <c r="BM108" s="248"/>
      <c r="BN108" s="165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</row>
    <row r="109" spans="1:77" s="142" customFormat="1" hidden="1" x14ac:dyDescent="0.35">
      <c r="A109" s="92"/>
      <c r="B109" s="275"/>
      <c r="C109" s="156"/>
      <c r="D109" s="94"/>
      <c r="E109" s="94"/>
      <c r="F109" s="94"/>
      <c r="G109" s="94"/>
      <c r="H109" s="94"/>
      <c r="I109" s="92"/>
      <c r="J109" s="92"/>
      <c r="K109" s="92"/>
      <c r="L109" s="157"/>
      <c r="M109" s="158"/>
      <c r="N109" s="157"/>
      <c r="O109" s="158"/>
      <c r="P109" s="157"/>
      <c r="Q109" s="158"/>
      <c r="R109" s="157"/>
      <c r="S109" s="159"/>
      <c r="T109" s="157"/>
      <c r="U109" s="159"/>
      <c r="V109" s="157"/>
      <c r="W109" s="159"/>
      <c r="X109" s="157"/>
      <c r="Y109" s="159"/>
      <c r="Z109" s="157"/>
      <c r="AA109" s="159"/>
      <c r="AB109" s="157"/>
      <c r="AC109" s="159"/>
      <c r="AD109" s="160"/>
      <c r="AE109" s="161"/>
      <c r="AF109" s="160"/>
      <c r="AG109" s="161"/>
      <c r="AH109" s="160"/>
      <c r="AI109" s="161"/>
      <c r="AJ109" s="160"/>
      <c r="AK109" s="161"/>
      <c r="AL109" s="160"/>
      <c r="AM109" s="161"/>
      <c r="AN109" s="160"/>
      <c r="AO109" s="161"/>
      <c r="AP109" s="318"/>
      <c r="AQ109" s="318"/>
      <c r="AR109" s="92"/>
      <c r="AS109" s="92"/>
      <c r="AT109" s="92"/>
      <c r="AU109" s="312"/>
      <c r="AV109" s="162"/>
      <c r="AW109" s="162"/>
      <c r="AX109" s="148"/>
      <c r="AY109" s="312"/>
      <c r="AZ109" s="163"/>
      <c r="BA109" s="163"/>
      <c r="BB109" s="163"/>
      <c r="BC109" s="312"/>
      <c r="BD109" s="322"/>
      <c r="BE109" s="303"/>
      <c r="BF109" s="303"/>
      <c r="BG109" s="303"/>
      <c r="BH109" s="307"/>
      <c r="BI109" s="106"/>
      <c r="BJ109" s="164"/>
      <c r="BK109" s="155"/>
      <c r="BL109" s="248"/>
      <c r="BM109" s="248"/>
      <c r="BN109" s="165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</row>
    <row r="110" spans="1:77" s="142" customFormat="1" hidden="1" x14ac:dyDescent="0.35">
      <c r="A110" s="92"/>
      <c r="B110" s="275"/>
      <c r="C110" s="156"/>
      <c r="D110" s="94"/>
      <c r="E110" s="94"/>
      <c r="F110" s="94"/>
      <c r="G110" s="94"/>
      <c r="H110" s="94"/>
      <c r="I110" s="92"/>
      <c r="J110" s="92"/>
      <c r="K110" s="92"/>
      <c r="L110" s="157"/>
      <c r="M110" s="158"/>
      <c r="N110" s="157"/>
      <c r="O110" s="158"/>
      <c r="P110" s="157"/>
      <c r="Q110" s="158"/>
      <c r="R110" s="157"/>
      <c r="S110" s="159"/>
      <c r="T110" s="157"/>
      <c r="U110" s="159"/>
      <c r="V110" s="157"/>
      <c r="W110" s="159"/>
      <c r="X110" s="157"/>
      <c r="Y110" s="159"/>
      <c r="Z110" s="157"/>
      <c r="AA110" s="159"/>
      <c r="AB110" s="157"/>
      <c r="AC110" s="159"/>
      <c r="AD110" s="160"/>
      <c r="AE110" s="161"/>
      <c r="AF110" s="160"/>
      <c r="AG110" s="161"/>
      <c r="AH110" s="160"/>
      <c r="AI110" s="161"/>
      <c r="AJ110" s="160"/>
      <c r="AK110" s="161"/>
      <c r="AL110" s="160"/>
      <c r="AM110" s="161"/>
      <c r="AN110" s="160"/>
      <c r="AO110" s="161"/>
      <c r="AP110" s="318"/>
      <c r="AQ110" s="318"/>
      <c r="AR110" s="92"/>
      <c r="AS110" s="92"/>
      <c r="AT110" s="92"/>
      <c r="AU110" s="312"/>
      <c r="AV110" s="162"/>
      <c r="AW110" s="162"/>
      <c r="AX110" s="148"/>
      <c r="AY110" s="312"/>
      <c r="AZ110" s="163"/>
      <c r="BA110" s="163"/>
      <c r="BB110" s="163"/>
      <c r="BC110" s="312"/>
      <c r="BD110" s="322"/>
      <c r="BE110" s="303"/>
      <c r="BF110" s="303"/>
      <c r="BG110" s="303"/>
      <c r="BH110" s="307"/>
      <c r="BI110" s="106"/>
      <c r="BJ110" s="164"/>
      <c r="BK110" s="155"/>
      <c r="BL110" s="248"/>
      <c r="BM110" s="248"/>
      <c r="BN110" s="165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</row>
    <row r="111" spans="1:77" s="142" customFormat="1" hidden="1" x14ac:dyDescent="0.35">
      <c r="A111" s="92"/>
      <c r="B111" s="275"/>
      <c r="C111" s="156"/>
      <c r="D111" s="94"/>
      <c r="E111" s="94"/>
      <c r="F111" s="94"/>
      <c r="G111" s="94"/>
      <c r="H111" s="94"/>
      <c r="I111" s="92"/>
      <c r="J111" s="92"/>
      <c r="K111" s="92"/>
      <c r="L111" s="157"/>
      <c r="M111" s="158"/>
      <c r="N111" s="157"/>
      <c r="O111" s="158"/>
      <c r="P111" s="157"/>
      <c r="Q111" s="158"/>
      <c r="R111" s="157"/>
      <c r="S111" s="159"/>
      <c r="T111" s="157"/>
      <c r="U111" s="159"/>
      <c r="V111" s="157"/>
      <c r="W111" s="159"/>
      <c r="X111" s="157"/>
      <c r="Y111" s="159"/>
      <c r="Z111" s="157"/>
      <c r="AA111" s="159"/>
      <c r="AB111" s="157"/>
      <c r="AC111" s="159"/>
      <c r="AD111" s="160"/>
      <c r="AE111" s="161"/>
      <c r="AF111" s="160"/>
      <c r="AG111" s="161"/>
      <c r="AH111" s="160"/>
      <c r="AI111" s="161"/>
      <c r="AJ111" s="160"/>
      <c r="AK111" s="161"/>
      <c r="AL111" s="160"/>
      <c r="AM111" s="161"/>
      <c r="AN111" s="160"/>
      <c r="AO111" s="161"/>
      <c r="AP111" s="318"/>
      <c r="AQ111" s="318"/>
      <c r="AR111" s="92"/>
      <c r="AS111" s="92"/>
      <c r="AT111" s="92"/>
      <c r="AU111" s="312"/>
      <c r="AV111" s="162"/>
      <c r="AW111" s="162"/>
      <c r="AX111" s="148"/>
      <c r="AY111" s="312"/>
      <c r="AZ111" s="163"/>
      <c r="BA111" s="163"/>
      <c r="BB111" s="163"/>
      <c r="BC111" s="312"/>
      <c r="BD111" s="322"/>
      <c r="BE111" s="303"/>
      <c r="BF111" s="303"/>
      <c r="BG111" s="303"/>
      <c r="BH111" s="307"/>
      <c r="BI111" s="106"/>
      <c r="BJ111" s="164"/>
      <c r="BK111" s="155"/>
      <c r="BL111" s="248"/>
      <c r="BM111" s="248"/>
      <c r="BN111" s="165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</row>
    <row r="112" spans="1:77" s="142" customFormat="1" hidden="1" x14ac:dyDescent="0.35">
      <c r="A112" s="92"/>
      <c r="B112" s="275"/>
      <c r="C112" s="156"/>
      <c r="D112" s="94"/>
      <c r="E112" s="94"/>
      <c r="F112" s="94"/>
      <c r="G112" s="94"/>
      <c r="H112" s="94"/>
      <c r="I112" s="92"/>
      <c r="J112" s="92"/>
      <c r="K112" s="92"/>
      <c r="L112" s="157"/>
      <c r="M112" s="158"/>
      <c r="N112" s="157"/>
      <c r="O112" s="158"/>
      <c r="P112" s="157"/>
      <c r="Q112" s="158"/>
      <c r="R112" s="157"/>
      <c r="S112" s="159"/>
      <c r="T112" s="157"/>
      <c r="U112" s="159"/>
      <c r="V112" s="157"/>
      <c r="W112" s="159"/>
      <c r="X112" s="157"/>
      <c r="Y112" s="159"/>
      <c r="Z112" s="157"/>
      <c r="AA112" s="159"/>
      <c r="AB112" s="157"/>
      <c r="AC112" s="159"/>
      <c r="AD112" s="160"/>
      <c r="AE112" s="161"/>
      <c r="AF112" s="160"/>
      <c r="AG112" s="161"/>
      <c r="AH112" s="160"/>
      <c r="AI112" s="161"/>
      <c r="AJ112" s="160"/>
      <c r="AK112" s="161"/>
      <c r="AL112" s="160"/>
      <c r="AM112" s="161"/>
      <c r="AN112" s="160"/>
      <c r="AO112" s="161"/>
      <c r="AP112" s="318"/>
      <c r="AQ112" s="318"/>
      <c r="AR112" s="92"/>
      <c r="AS112" s="92"/>
      <c r="AT112" s="92"/>
      <c r="AU112" s="312"/>
      <c r="AV112" s="162"/>
      <c r="AW112" s="162"/>
      <c r="AX112" s="148"/>
      <c r="AY112" s="312"/>
      <c r="AZ112" s="163"/>
      <c r="BA112" s="163"/>
      <c r="BB112" s="163"/>
      <c r="BC112" s="312"/>
      <c r="BD112" s="322"/>
      <c r="BE112" s="303"/>
      <c r="BF112" s="303"/>
      <c r="BG112" s="303"/>
      <c r="BH112" s="307"/>
      <c r="BI112" s="106"/>
      <c r="BJ112" s="164"/>
      <c r="BK112" s="155"/>
      <c r="BL112" s="248"/>
      <c r="BM112" s="248"/>
      <c r="BN112" s="165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</row>
    <row r="113" spans="1:77" s="142" customFormat="1" hidden="1" x14ac:dyDescent="0.35">
      <c r="A113" s="92"/>
      <c r="B113" s="275"/>
      <c r="C113" s="156"/>
      <c r="D113" s="94"/>
      <c r="E113" s="94"/>
      <c r="F113" s="94"/>
      <c r="G113" s="94"/>
      <c r="H113" s="94"/>
      <c r="I113" s="92"/>
      <c r="J113" s="92"/>
      <c r="K113" s="92"/>
      <c r="L113" s="157"/>
      <c r="M113" s="158"/>
      <c r="N113" s="157"/>
      <c r="O113" s="158"/>
      <c r="P113" s="157"/>
      <c r="Q113" s="158"/>
      <c r="R113" s="157"/>
      <c r="S113" s="159"/>
      <c r="T113" s="157"/>
      <c r="U113" s="159"/>
      <c r="V113" s="157"/>
      <c r="W113" s="159"/>
      <c r="X113" s="157"/>
      <c r="Y113" s="159"/>
      <c r="Z113" s="157"/>
      <c r="AA113" s="159"/>
      <c r="AB113" s="157"/>
      <c r="AC113" s="159"/>
      <c r="AD113" s="160"/>
      <c r="AE113" s="161"/>
      <c r="AF113" s="160"/>
      <c r="AG113" s="161"/>
      <c r="AH113" s="160"/>
      <c r="AI113" s="161"/>
      <c r="AJ113" s="160"/>
      <c r="AK113" s="161"/>
      <c r="AL113" s="160"/>
      <c r="AM113" s="161"/>
      <c r="AN113" s="160"/>
      <c r="AO113" s="161"/>
      <c r="AP113" s="318"/>
      <c r="AQ113" s="318"/>
      <c r="AR113" s="92"/>
      <c r="AS113" s="92"/>
      <c r="AT113" s="92"/>
      <c r="AU113" s="312"/>
      <c r="AV113" s="162"/>
      <c r="AW113" s="162"/>
      <c r="AX113" s="148"/>
      <c r="AY113" s="312"/>
      <c r="AZ113" s="163"/>
      <c r="BA113" s="163"/>
      <c r="BB113" s="163"/>
      <c r="BC113" s="312"/>
      <c r="BD113" s="322"/>
      <c r="BE113" s="303"/>
      <c r="BF113" s="303"/>
      <c r="BG113" s="303"/>
      <c r="BH113" s="307"/>
      <c r="BI113" s="106"/>
      <c r="BJ113" s="164"/>
      <c r="BK113" s="155"/>
      <c r="BL113" s="248"/>
      <c r="BM113" s="248"/>
      <c r="BN113" s="165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</row>
    <row r="114" spans="1:77" s="142" customFormat="1" hidden="1" x14ac:dyDescent="0.35">
      <c r="A114" s="92"/>
      <c r="B114" s="275"/>
      <c r="C114" s="156"/>
      <c r="D114" s="94"/>
      <c r="E114" s="94"/>
      <c r="F114" s="94"/>
      <c r="G114" s="94"/>
      <c r="H114" s="94"/>
      <c r="I114" s="92"/>
      <c r="J114" s="92"/>
      <c r="K114" s="92"/>
      <c r="L114" s="157"/>
      <c r="M114" s="158"/>
      <c r="N114" s="157"/>
      <c r="O114" s="158"/>
      <c r="P114" s="157"/>
      <c r="Q114" s="158"/>
      <c r="R114" s="157"/>
      <c r="S114" s="159"/>
      <c r="T114" s="157"/>
      <c r="U114" s="159"/>
      <c r="V114" s="157"/>
      <c r="W114" s="159"/>
      <c r="X114" s="157"/>
      <c r="Y114" s="159"/>
      <c r="Z114" s="157"/>
      <c r="AA114" s="159"/>
      <c r="AB114" s="157"/>
      <c r="AC114" s="159"/>
      <c r="AD114" s="160"/>
      <c r="AE114" s="161"/>
      <c r="AF114" s="160"/>
      <c r="AG114" s="161"/>
      <c r="AH114" s="160"/>
      <c r="AI114" s="161"/>
      <c r="AJ114" s="160"/>
      <c r="AK114" s="161"/>
      <c r="AL114" s="160"/>
      <c r="AM114" s="161"/>
      <c r="AN114" s="160"/>
      <c r="AO114" s="161"/>
      <c r="AP114" s="318"/>
      <c r="AQ114" s="318"/>
      <c r="AR114" s="92"/>
      <c r="AS114" s="92"/>
      <c r="AT114" s="92"/>
      <c r="AU114" s="312"/>
      <c r="AV114" s="162"/>
      <c r="AW114" s="162"/>
      <c r="AX114" s="148"/>
      <c r="AY114" s="312"/>
      <c r="AZ114" s="163"/>
      <c r="BA114" s="163"/>
      <c r="BB114" s="163"/>
      <c r="BC114" s="312"/>
      <c r="BD114" s="322"/>
      <c r="BE114" s="303"/>
      <c r="BF114" s="303"/>
      <c r="BG114" s="303"/>
      <c r="BH114" s="307"/>
      <c r="BI114" s="106"/>
      <c r="BJ114" s="164"/>
      <c r="BK114" s="155"/>
      <c r="BL114" s="248"/>
      <c r="BM114" s="248"/>
      <c r="BN114" s="165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</row>
    <row r="115" spans="1:77" s="142" customFormat="1" hidden="1" x14ac:dyDescent="0.35">
      <c r="A115" s="92"/>
      <c r="B115" s="275"/>
      <c r="C115" s="156"/>
      <c r="D115" s="94"/>
      <c r="E115" s="94"/>
      <c r="F115" s="94"/>
      <c r="G115" s="94"/>
      <c r="H115" s="94"/>
      <c r="I115" s="92"/>
      <c r="J115" s="92"/>
      <c r="K115" s="92"/>
      <c r="L115" s="157"/>
      <c r="M115" s="158"/>
      <c r="N115" s="157"/>
      <c r="O115" s="158"/>
      <c r="P115" s="157"/>
      <c r="Q115" s="158"/>
      <c r="R115" s="157"/>
      <c r="S115" s="159"/>
      <c r="T115" s="157"/>
      <c r="U115" s="159"/>
      <c r="V115" s="157"/>
      <c r="W115" s="159"/>
      <c r="X115" s="157"/>
      <c r="Y115" s="159"/>
      <c r="Z115" s="157"/>
      <c r="AA115" s="159"/>
      <c r="AB115" s="157"/>
      <c r="AC115" s="159"/>
      <c r="AD115" s="160"/>
      <c r="AE115" s="161"/>
      <c r="AF115" s="160"/>
      <c r="AG115" s="161"/>
      <c r="AH115" s="160"/>
      <c r="AI115" s="161"/>
      <c r="AJ115" s="160"/>
      <c r="AK115" s="161"/>
      <c r="AL115" s="160"/>
      <c r="AM115" s="161"/>
      <c r="AN115" s="160"/>
      <c r="AO115" s="161"/>
      <c r="AP115" s="318"/>
      <c r="AQ115" s="318"/>
      <c r="AR115" s="92"/>
      <c r="AS115" s="92"/>
      <c r="AT115" s="92"/>
      <c r="AU115" s="312"/>
      <c r="AV115" s="162"/>
      <c r="AW115" s="162"/>
      <c r="AX115" s="148"/>
      <c r="AY115" s="312"/>
      <c r="AZ115" s="163"/>
      <c r="BA115" s="163"/>
      <c r="BB115" s="163"/>
      <c r="BC115" s="312"/>
      <c r="BD115" s="322"/>
      <c r="BE115" s="303"/>
      <c r="BF115" s="303"/>
      <c r="BG115" s="303"/>
      <c r="BH115" s="307"/>
      <c r="BI115" s="106"/>
      <c r="BJ115" s="164"/>
      <c r="BK115" s="155"/>
      <c r="BL115" s="248"/>
      <c r="BM115" s="248"/>
      <c r="BN115" s="165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</row>
    <row r="116" spans="1:77" s="142" customFormat="1" hidden="1" x14ac:dyDescent="0.35">
      <c r="A116" s="92"/>
      <c r="B116" s="275"/>
      <c r="C116" s="156"/>
      <c r="D116" s="94"/>
      <c r="E116" s="94"/>
      <c r="F116" s="94"/>
      <c r="G116" s="94"/>
      <c r="H116" s="94"/>
      <c r="I116" s="92"/>
      <c r="J116" s="92"/>
      <c r="K116" s="92"/>
      <c r="L116" s="157"/>
      <c r="M116" s="158"/>
      <c r="N116" s="157"/>
      <c r="O116" s="158"/>
      <c r="P116" s="157"/>
      <c r="Q116" s="158"/>
      <c r="R116" s="157"/>
      <c r="S116" s="159"/>
      <c r="T116" s="157"/>
      <c r="U116" s="159"/>
      <c r="V116" s="157"/>
      <c r="W116" s="159"/>
      <c r="X116" s="157"/>
      <c r="Y116" s="159"/>
      <c r="Z116" s="157"/>
      <c r="AA116" s="159"/>
      <c r="AB116" s="157"/>
      <c r="AC116" s="159"/>
      <c r="AD116" s="160"/>
      <c r="AE116" s="161"/>
      <c r="AF116" s="160"/>
      <c r="AG116" s="161"/>
      <c r="AH116" s="160"/>
      <c r="AI116" s="161"/>
      <c r="AJ116" s="160"/>
      <c r="AK116" s="161"/>
      <c r="AL116" s="160"/>
      <c r="AM116" s="161"/>
      <c r="AN116" s="160"/>
      <c r="AO116" s="161"/>
      <c r="AP116" s="318"/>
      <c r="AQ116" s="318"/>
      <c r="AR116" s="92"/>
      <c r="AS116" s="92"/>
      <c r="AT116" s="92"/>
      <c r="AU116" s="312"/>
      <c r="AV116" s="162"/>
      <c r="AW116" s="162"/>
      <c r="AX116" s="148"/>
      <c r="AY116" s="312"/>
      <c r="AZ116" s="163"/>
      <c r="BA116" s="163"/>
      <c r="BB116" s="163"/>
      <c r="BC116" s="312"/>
      <c r="BD116" s="322"/>
      <c r="BE116" s="303"/>
      <c r="BF116" s="303"/>
      <c r="BG116" s="303"/>
      <c r="BH116" s="307"/>
      <c r="BI116" s="106"/>
      <c r="BJ116" s="164"/>
      <c r="BK116" s="155"/>
      <c r="BL116" s="248"/>
      <c r="BM116" s="248"/>
      <c r="BN116" s="165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</row>
    <row r="117" spans="1:77" s="142" customFormat="1" hidden="1" x14ac:dyDescent="0.35">
      <c r="A117" s="92"/>
      <c r="B117" s="275"/>
      <c r="C117" s="156"/>
      <c r="D117" s="94"/>
      <c r="E117" s="94"/>
      <c r="F117" s="94"/>
      <c r="G117" s="94"/>
      <c r="H117" s="94"/>
      <c r="I117" s="92"/>
      <c r="J117" s="92"/>
      <c r="K117" s="92"/>
      <c r="L117" s="157"/>
      <c r="M117" s="158"/>
      <c r="N117" s="157"/>
      <c r="O117" s="158"/>
      <c r="P117" s="157"/>
      <c r="Q117" s="158"/>
      <c r="R117" s="157"/>
      <c r="S117" s="159"/>
      <c r="T117" s="157"/>
      <c r="U117" s="159"/>
      <c r="V117" s="157"/>
      <c r="W117" s="159"/>
      <c r="X117" s="157"/>
      <c r="Y117" s="159"/>
      <c r="Z117" s="157"/>
      <c r="AA117" s="159"/>
      <c r="AB117" s="157"/>
      <c r="AC117" s="159"/>
      <c r="AD117" s="160"/>
      <c r="AE117" s="161"/>
      <c r="AF117" s="160"/>
      <c r="AG117" s="161"/>
      <c r="AH117" s="160"/>
      <c r="AI117" s="161"/>
      <c r="AJ117" s="160"/>
      <c r="AK117" s="161"/>
      <c r="AL117" s="160"/>
      <c r="AM117" s="161"/>
      <c r="AN117" s="160"/>
      <c r="AO117" s="161"/>
      <c r="AP117" s="318"/>
      <c r="AQ117" s="318"/>
      <c r="AR117" s="92"/>
      <c r="AS117" s="92"/>
      <c r="AT117" s="92"/>
      <c r="AU117" s="312"/>
      <c r="AV117" s="162"/>
      <c r="AW117" s="162"/>
      <c r="AX117" s="148"/>
      <c r="AY117" s="312"/>
      <c r="AZ117" s="163"/>
      <c r="BA117" s="163"/>
      <c r="BB117" s="163"/>
      <c r="BC117" s="312"/>
      <c r="BD117" s="322"/>
      <c r="BE117" s="303"/>
      <c r="BF117" s="303"/>
      <c r="BG117" s="303"/>
      <c r="BH117" s="307"/>
      <c r="BI117" s="106"/>
      <c r="BJ117" s="164"/>
      <c r="BK117" s="155"/>
      <c r="BL117" s="248"/>
      <c r="BM117" s="248"/>
      <c r="BN117" s="165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</row>
    <row r="118" spans="1:77" s="142" customFormat="1" hidden="1" x14ac:dyDescent="0.35">
      <c r="A118" s="92"/>
      <c r="B118" s="275"/>
      <c r="C118" s="156"/>
      <c r="D118" s="94"/>
      <c r="E118" s="94"/>
      <c r="F118" s="94"/>
      <c r="G118" s="94"/>
      <c r="H118" s="94"/>
      <c r="I118" s="92"/>
      <c r="J118" s="92"/>
      <c r="K118" s="92"/>
      <c r="L118" s="157"/>
      <c r="M118" s="158"/>
      <c r="N118" s="157"/>
      <c r="O118" s="158"/>
      <c r="P118" s="157"/>
      <c r="Q118" s="158"/>
      <c r="R118" s="157"/>
      <c r="S118" s="159"/>
      <c r="T118" s="157"/>
      <c r="U118" s="159"/>
      <c r="V118" s="157"/>
      <c r="W118" s="159"/>
      <c r="X118" s="157"/>
      <c r="Y118" s="159"/>
      <c r="Z118" s="157"/>
      <c r="AA118" s="159"/>
      <c r="AB118" s="157"/>
      <c r="AC118" s="159"/>
      <c r="AD118" s="160"/>
      <c r="AE118" s="161"/>
      <c r="AF118" s="160"/>
      <c r="AG118" s="161"/>
      <c r="AH118" s="160"/>
      <c r="AI118" s="161"/>
      <c r="AJ118" s="160"/>
      <c r="AK118" s="161"/>
      <c r="AL118" s="160"/>
      <c r="AM118" s="161"/>
      <c r="AN118" s="160"/>
      <c r="AO118" s="161"/>
      <c r="AP118" s="318"/>
      <c r="AQ118" s="318"/>
      <c r="AR118" s="92"/>
      <c r="AS118" s="92"/>
      <c r="AT118" s="92"/>
      <c r="AU118" s="312"/>
      <c r="AV118" s="162"/>
      <c r="AW118" s="162"/>
      <c r="AX118" s="148"/>
      <c r="AY118" s="312"/>
      <c r="AZ118" s="163"/>
      <c r="BA118" s="163"/>
      <c r="BB118" s="163"/>
      <c r="BC118" s="312"/>
      <c r="BD118" s="322"/>
      <c r="BE118" s="303"/>
      <c r="BF118" s="303"/>
      <c r="BG118" s="303"/>
      <c r="BH118" s="307"/>
      <c r="BI118" s="106"/>
      <c r="BJ118" s="164"/>
      <c r="BK118" s="155"/>
      <c r="BL118" s="248"/>
      <c r="BM118" s="248"/>
      <c r="BN118" s="165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</row>
    <row r="119" spans="1:77" s="142" customFormat="1" hidden="1" x14ac:dyDescent="0.35">
      <c r="A119" s="92"/>
      <c r="B119" s="275"/>
      <c r="C119" s="156"/>
      <c r="D119" s="94"/>
      <c r="E119" s="94"/>
      <c r="F119" s="94"/>
      <c r="G119" s="94"/>
      <c r="H119" s="94"/>
      <c r="I119" s="92"/>
      <c r="J119" s="92"/>
      <c r="K119" s="92"/>
      <c r="L119" s="157"/>
      <c r="M119" s="158"/>
      <c r="N119" s="157"/>
      <c r="O119" s="158"/>
      <c r="P119" s="157"/>
      <c r="Q119" s="158"/>
      <c r="R119" s="157"/>
      <c r="S119" s="159"/>
      <c r="T119" s="157"/>
      <c r="U119" s="159"/>
      <c r="V119" s="157"/>
      <c r="W119" s="159"/>
      <c r="X119" s="157"/>
      <c r="Y119" s="159"/>
      <c r="Z119" s="157"/>
      <c r="AA119" s="159"/>
      <c r="AB119" s="157"/>
      <c r="AC119" s="159"/>
      <c r="AD119" s="160"/>
      <c r="AE119" s="161"/>
      <c r="AF119" s="160"/>
      <c r="AG119" s="161"/>
      <c r="AH119" s="160"/>
      <c r="AI119" s="161"/>
      <c r="AJ119" s="160"/>
      <c r="AK119" s="161"/>
      <c r="AL119" s="160"/>
      <c r="AM119" s="161"/>
      <c r="AN119" s="160"/>
      <c r="AO119" s="161"/>
      <c r="AP119" s="318"/>
      <c r="AQ119" s="318"/>
      <c r="AR119" s="92"/>
      <c r="AS119" s="92"/>
      <c r="AT119" s="92"/>
      <c r="AU119" s="312"/>
      <c r="AV119" s="162"/>
      <c r="AW119" s="162"/>
      <c r="AX119" s="148"/>
      <c r="AY119" s="312"/>
      <c r="AZ119" s="163"/>
      <c r="BA119" s="163"/>
      <c r="BB119" s="163"/>
      <c r="BC119" s="312"/>
      <c r="BD119" s="322"/>
      <c r="BE119" s="303"/>
      <c r="BF119" s="303"/>
      <c r="BG119" s="303"/>
      <c r="BH119" s="307"/>
      <c r="BI119" s="106"/>
      <c r="BJ119" s="164"/>
      <c r="BK119" s="155"/>
      <c r="BL119" s="248"/>
      <c r="BM119" s="248"/>
      <c r="BN119" s="165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</row>
    <row r="120" spans="1:77" s="142" customFormat="1" hidden="1" x14ac:dyDescent="0.35">
      <c r="A120" s="92"/>
      <c r="B120" s="275"/>
      <c r="C120" s="156"/>
      <c r="D120" s="94"/>
      <c r="E120" s="94"/>
      <c r="F120" s="94"/>
      <c r="G120" s="94"/>
      <c r="H120" s="94"/>
      <c r="I120" s="92"/>
      <c r="J120" s="92"/>
      <c r="K120" s="92"/>
      <c r="L120" s="157"/>
      <c r="M120" s="158"/>
      <c r="N120" s="157"/>
      <c r="O120" s="158"/>
      <c r="P120" s="157"/>
      <c r="Q120" s="158"/>
      <c r="R120" s="157"/>
      <c r="S120" s="159"/>
      <c r="T120" s="157"/>
      <c r="U120" s="159"/>
      <c r="V120" s="157"/>
      <c r="W120" s="159"/>
      <c r="X120" s="157"/>
      <c r="Y120" s="159"/>
      <c r="Z120" s="157"/>
      <c r="AA120" s="159"/>
      <c r="AB120" s="157"/>
      <c r="AC120" s="159"/>
      <c r="AD120" s="160"/>
      <c r="AE120" s="161"/>
      <c r="AF120" s="160"/>
      <c r="AG120" s="161"/>
      <c r="AH120" s="160"/>
      <c r="AI120" s="161"/>
      <c r="AJ120" s="160"/>
      <c r="AK120" s="161"/>
      <c r="AL120" s="160"/>
      <c r="AM120" s="161"/>
      <c r="AN120" s="160"/>
      <c r="AO120" s="161"/>
      <c r="AP120" s="318"/>
      <c r="AQ120" s="318"/>
      <c r="AR120" s="92"/>
      <c r="AS120" s="92"/>
      <c r="AT120" s="92"/>
      <c r="AU120" s="312"/>
      <c r="AV120" s="162"/>
      <c r="AW120" s="162"/>
      <c r="AX120" s="148"/>
      <c r="AY120" s="312"/>
      <c r="AZ120" s="163"/>
      <c r="BA120" s="163"/>
      <c r="BB120" s="163"/>
      <c r="BC120" s="312"/>
      <c r="BD120" s="322"/>
      <c r="BE120" s="303"/>
      <c r="BF120" s="303"/>
      <c r="BG120" s="303"/>
      <c r="BH120" s="307"/>
      <c r="BI120" s="106"/>
      <c r="BJ120" s="164"/>
      <c r="BK120" s="155"/>
      <c r="BL120" s="248"/>
      <c r="BM120" s="248"/>
      <c r="BN120" s="165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</row>
    <row r="121" spans="1:77" s="142" customFormat="1" hidden="1" x14ac:dyDescent="0.35">
      <c r="A121" s="92"/>
      <c r="B121" s="275"/>
      <c r="C121" s="156"/>
      <c r="D121" s="94"/>
      <c r="E121" s="94"/>
      <c r="F121" s="94"/>
      <c r="G121" s="94"/>
      <c r="H121" s="94"/>
      <c r="I121" s="92"/>
      <c r="J121" s="92"/>
      <c r="K121" s="92"/>
      <c r="L121" s="157"/>
      <c r="M121" s="158"/>
      <c r="N121" s="157"/>
      <c r="O121" s="158"/>
      <c r="P121" s="157"/>
      <c r="Q121" s="158"/>
      <c r="R121" s="157"/>
      <c r="S121" s="159"/>
      <c r="T121" s="157"/>
      <c r="U121" s="159"/>
      <c r="V121" s="157"/>
      <c r="W121" s="159"/>
      <c r="X121" s="157"/>
      <c r="Y121" s="159"/>
      <c r="Z121" s="157"/>
      <c r="AA121" s="159"/>
      <c r="AB121" s="157"/>
      <c r="AC121" s="159"/>
      <c r="AD121" s="160"/>
      <c r="AE121" s="161"/>
      <c r="AF121" s="160"/>
      <c r="AG121" s="161"/>
      <c r="AH121" s="160"/>
      <c r="AI121" s="161"/>
      <c r="AJ121" s="160"/>
      <c r="AK121" s="161"/>
      <c r="AL121" s="160"/>
      <c r="AM121" s="161"/>
      <c r="AN121" s="160"/>
      <c r="AO121" s="161"/>
      <c r="AP121" s="318"/>
      <c r="AQ121" s="318"/>
      <c r="AR121" s="92"/>
      <c r="AS121" s="92"/>
      <c r="AT121" s="92"/>
      <c r="AU121" s="312"/>
      <c r="AV121" s="162"/>
      <c r="AW121" s="162"/>
      <c r="AX121" s="148"/>
      <c r="AY121" s="312"/>
      <c r="AZ121" s="163"/>
      <c r="BA121" s="163"/>
      <c r="BB121" s="163"/>
      <c r="BC121" s="312"/>
      <c r="BD121" s="322"/>
      <c r="BE121" s="303"/>
      <c r="BF121" s="303"/>
      <c r="BG121" s="303"/>
      <c r="BH121" s="307"/>
      <c r="BI121" s="106"/>
      <c r="BJ121" s="164"/>
      <c r="BK121" s="155"/>
      <c r="BL121" s="248"/>
      <c r="BM121" s="248"/>
      <c r="BN121" s="165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</row>
    <row r="122" spans="1:77" s="142" customFormat="1" hidden="1" x14ac:dyDescent="0.35">
      <c r="A122" s="92"/>
      <c r="B122" s="275"/>
      <c r="C122" s="156"/>
      <c r="D122" s="94"/>
      <c r="E122" s="94"/>
      <c r="F122" s="94"/>
      <c r="G122" s="94"/>
      <c r="H122" s="94"/>
      <c r="I122" s="92"/>
      <c r="J122" s="92"/>
      <c r="K122" s="92"/>
      <c r="L122" s="157"/>
      <c r="M122" s="158"/>
      <c r="N122" s="157"/>
      <c r="O122" s="158"/>
      <c r="P122" s="157"/>
      <c r="Q122" s="158"/>
      <c r="R122" s="157"/>
      <c r="S122" s="159"/>
      <c r="T122" s="157"/>
      <c r="U122" s="159"/>
      <c r="V122" s="157"/>
      <c r="W122" s="159"/>
      <c r="X122" s="157"/>
      <c r="Y122" s="159"/>
      <c r="Z122" s="157"/>
      <c r="AA122" s="159"/>
      <c r="AB122" s="157"/>
      <c r="AC122" s="159"/>
      <c r="AD122" s="160"/>
      <c r="AE122" s="161"/>
      <c r="AF122" s="160"/>
      <c r="AG122" s="161"/>
      <c r="AH122" s="160"/>
      <c r="AI122" s="161"/>
      <c r="AJ122" s="160"/>
      <c r="AK122" s="161"/>
      <c r="AL122" s="160"/>
      <c r="AM122" s="161"/>
      <c r="AN122" s="160"/>
      <c r="AO122" s="161"/>
      <c r="AP122" s="318"/>
      <c r="AQ122" s="318"/>
      <c r="AR122" s="92"/>
      <c r="AS122" s="92"/>
      <c r="AT122" s="92"/>
      <c r="AU122" s="312"/>
      <c r="AV122" s="162"/>
      <c r="AW122" s="162"/>
      <c r="AX122" s="148"/>
      <c r="AY122" s="312"/>
      <c r="AZ122" s="163"/>
      <c r="BA122" s="163"/>
      <c r="BB122" s="163"/>
      <c r="BC122" s="312"/>
      <c r="BD122" s="322"/>
      <c r="BE122" s="303"/>
      <c r="BF122" s="303"/>
      <c r="BG122" s="303"/>
      <c r="BH122" s="307"/>
      <c r="BI122" s="106"/>
      <c r="BJ122" s="164"/>
      <c r="BK122" s="155"/>
      <c r="BL122" s="248"/>
      <c r="BM122" s="248"/>
      <c r="BN122" s="165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</row>
    <row r="123" spans="1:77" s="142" customFormat="1" hidden="1" x14ac:dyDescent="0.35">
      <c r="A123" s="92"/>
      <c r="B123" s="275"/>
      <c r="C123" s="156"/>
      <c r="D123" s="94"/>
      <c r="E123" s="94"/>
      <c r="F123" s="94"/>
      <c r="G123" s="94"/>
      <c r="H123" s="94"/>
      <c r="I123" s="92"/>
      <c r="J123" s="92"/>
      <c r="K123" s="92"/>
      <c r="L123" s="157"/>
      <c r="M123" s="158"/>
      <c r="N123" s="157"/>
      <c r="O123" s="158"/>
      <c r="P123" s="157"/>
      <c r="Q123" s="158"/>
      <c r="R123" s="157"/>
      <c r="S123" s="159"/>
      <c r="T123" s="157"/>
      <c r="U123" s="159"/>
      <c r="V123" s="157"/>
      <c r="W123" s="159"/>
      <c r="X123" s="157"/>
      <c r="Y123" s="159"/>
      <c r="Z123" s="157"/>
      <c r="AA123" s="159"/>
      <c r="AB123" s="157"/>
      <c r="AC123" s="159"/>
      <c r="AD123" s="160"/>
      <c r="AE123" s="161"/>
      <c r="AF123" s="160"/>
      <c r="AG123" s="161"/>
      <c r="AH123" s="160"/>
      <c r="AI123" s="161"/>
      <c r="AJ123" s="160"/>
      <c r="AK123" s="161"/>
      <c r="AL123" s="160"/>
      <c r="AM123" s="161"/>
      <c r="AN123" s="160"/>
      <c r="AO123" s="161"/>
      <c r="AP123" s="318"/>
      <c r="AQ123" s="318"/>
      <c r="AR123" s="92"/>
      <c r="AS123" s="92"/>
      <c r="AT123" s="92"/>
      <c r="AU123" s="312"/>
      <c r="AV123" s="162"/>
      <c r="AW123" s="162"/>
      <c r="AX123" s="148"/>
      <c r="AY123" s="312"/>
      <c r="AZ123" s="163"/>
      <c r="BA123" s="163"/>
      <c r="BB123" s="163"/>
      <c r="BC123" s="312"/>
      <c r="BD123" s="322"/>
      <c r="BE123" s="303"/>
      <c r="BF123" s="303"/>
      <c r="BG123" s="303"/>
      <c r="BH123" s="307"/>
      <c r="BI123" s="106"/>
      <c r="BJ123" s="164"/>
      <c r="BK123" s="155"/>
      <c r="BL123" s="248"/>
      <c r="BM123" s="248"/>
      <c r="BN123" s="165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</row>
    <row r="124" spans="1:77" s="142" customFormat="1" hidden="1" x14ac:dyDescent="0.35">
      <c r="A124" s="92"/>
      <c r="B124" s="275"/>
      <c r="C124" s="156"/>
      <c r="D124" s="94"/>
      <c r="E124" s="94"/>
      <c r="F124" s="94"/>
      <c r="G124" s="94"/>
      <c r="H124" s="94"/>
      <c r="I124" s="92"/>
      <c r="J124" s="92"/>
      <c r="K124" s="92"/>
      <c r="L124" s="157"/>
      <c r="M124" s="158"/>
      <c r="N124" s="157"/>
      <c r="O124" s="158"/>
      <c r="P124" s="157"/>
      <c r="Q124" s="158"/>
      <c r="R124" s="157"/>
      <c r="S124" s="159"/>
      <c r="T124" s="157"/>
      <c r="U124" s="159"/>
      <c r="V124" s="157"/>
      <c r="W124" s="159"/>
      <c r="X124" s="157"/>
      <c r="Y124" s="159"/>
      <c r="Z124" s="157"/>
      <c r="AA124" s="159"/>
      <c r="AB124" s="157"/>
      <c r="AC124" s="159"/>
      <c r="AD124" s="160"/>
      <c r="AE124" s="161"/>
      <c r="AF124" s="160"/>
      <c r="AG124" s="161"/>
      <c r="AH124" s="160"/>
      <c r="AI124" s="161"/>
      <c r="AJ124" s="160"/>
      <c r="AK124" s="161"/>
      <c r="AL124" s="160"/>
      <c r="AM124" s="161"/>
      <c r="AN124" s="160"/>
      <c r="AO124" s="161"/>
      <c r="AP124" s="318"/>
      <c r="AQ124" s="318"/>
      <c r="AR124" s="92"/>
      <c r="AS124" s="92"/>
      <c r="AT124" s="92"/>
      <c r="AU124" s="312"/>
      <c r="AV124" s="162"/>
      <c r="AW124" s="162"/>
      <c r="AX124" s="148"/>
      <c r="AY124" s="312"/>
      <c r="AZ124" s="163"/>
      <c r="BA124" s="163"/>
      <c r="BB124" s="163"/>
      <c r="BC124" s="312"/>
      <c r="BD124" s="322"/>
      <c r="BE124" s="303"/>
      <c r="BF124" s="303"/>
      <c r="BG124" s="303"/>
      <c r="BH124" s="307"/>
      <c r="BI124" s="106"/>
      <c r="BJ124" s="164"/>
      <c r="BK124" s="155"/>
      <c r="BL124" s="248"/>
      <c r="BM124" s="248"/>
      <c r="BN124" s="165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</row>
    <row r="125" spans="1:77" s="142" customFormat="1" hidden="1" x14ac:dyDescent="0.35">
      <c r="A125" s="92"/>
      <c r="B125" s="275"/>
      <c r="C125" s="156"/>
      <c r="D125" s="94"/>
      <c r="E125" s="94"/>
      <c r="F125" s="94"/>
      <c r="G125" s="94"/>
      <c r="H125" s="94"/>
      <c r="I125" s="92"/>
      <c r="J125" s="92"/>
      <c r="K125" s="92"/>
      <c r="L125" s="157"/>
      <c r="M125" s="158"/>
      <c r="N125" s="157"/>
      <c r="O125" s="158"/>
      <c r="P125" s="157"/>
      <c r="Q125" s="158"/>
      <c r="R125" s="157"/>
      <c r="S125" s="159"/>
      <c r="T125" s="157"/>
      <c r="U125" s="159"/>
      <c r="V125" s="157"/>
      <c r="W125" s="159"/>
      <c r="X125" s="157"/>
      <c r="Y125" s="159"/>
      <c r="Z125" s="157"/>
      <c r="AA125" s="159"/>
      <c r="AB125" s="157"/>
      <c r="AC125" s="159"/>
      <c r="AD125" s="160"/>
      <c r="AE125" s="161"/>
      <c r="AF125" s="160"/>
      <c r="AG125" s="161"/>
      <c r="AH125" s="160"/>
      <c r="AI125" s="161"/>
      <c r="AJ125" s="160"/>
      <c r="AK125" s="161"/>
      <c r="AL125" s="160"/>
      <c r="AM125" s="161"/>
      <c r="AN125" s="160"/>
      <c r="AO125" s="161"/>
      <c r="AP125" s="318"/>
      <c r="AQ125" s="318"/>
      <c r="AR125" s="92"/>
      <c r="AS125" s="92"/>
      <c r="AT125" s="92"/>
      <c r="AU125" s="312"/>
      <c r="AV125" s="162"/>
      <c r="AW125" s="162"/>
      <c r="AX125" s="148"/>
      <c r="AY125" s="312"/>
      <c r="AZ125" s="163"/>
      <c r="BA125" s="163"/>
      <c r="BB125" s="163"/>
      <c r="BC125" s="312"/>
      <c r="BD125" s="322"/>
      <c r="BE125" s="303"/>
      <c r="BF125" s="303"/>
      <c r="BG125" s="303"/>
      <c r="BH125" s="307"/>
      <c r="BI125" s="106"/>
      <c r="BJ125" s="164"/>
      <c r="BK125" s="155"/>
      <c r="BL125" s="248"/>
      <c r="BM125" s="248"/>
      <c r="BN125" s="165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</row>
    <row r="126" spans="1:77" s="142" customFormat="1" hidden="1" x14ac:dyDescent="0.35">
      <c r="A126" s="92"/>
      <c r="B126" s="275"/>
      <c r="C126" s="156"/>
      <c r="D126" s="94"/>
      <c r="E126" s="94"/>
      <c r="F126" s="94"/>
      <c r="G126" s="94"/>
      <c r="H126" s="94"/>
      <c r="I126" s="92"/>
      <c r="J126" s="92"/>
      <c r="K126" s="92"/>
      <c r="L126" s="157"/>
      <c r="M126" s="158"/>
      <c r="N126" s="157"/>
      <c r="O126" s="158"/>
      <c r="P126" s="157"/>
      <c r="Q126" s="158"/>
      <c r="R126" s="157"/>
      <c r="S126" s="159"/>
      <c r="T126" s="157"/>
      <c r="U126" s="159"/>
      <c r="V126" s="157"/>
      <c r="W126" s="159"/>
      <c r="X126" s="157"/>
      <c r="Y126" s="159"/>
      <c r="Z126" s="157"/>
      <c r="AA126" s="159"/>
      <c r="AB126" s="157"/>
      <c r="AC126" s="159"/>
      <c r="AD126" s="160"/>
      <c r="AE126" s="161"/>
      <c r="AF126" s="160"/>
      <c r="AG126" s="161"/>
      <c r="AH126" s="160"/>
      <c r="AI126" s="161"/>
      <c r="AJ126" s="160"/>
      <c r="AK126" s="161"/>
      <c r="AL126" s="160"/>
      <c r="AM126" s="161"/>
      <c r="AN126" s="160"/>
      <c r="AO126" s="161"/>
      <c r="AP126" s="318"/>
      <c r="AQ126" s="318"/>
      <c r="AR126" s="92"/>
      <c r="AS126" s="92"/>
      <c r="AT126" s="92"/>
      <c r="AU126" s="312"/>
      <c r="AV126" s="162"/>
      <c r="AW126" s="162"/>
      <c r="AX126" s="148"/>
      <c r="AY126" s="312"/>
      <c r="AZ126" s="163"/>
      <c r="BA126" s="163"/>
      <c r="BB126" s="163"/>
      <c r="BC126" s="312"/>
      <c r="BD126" s="322"/>
      <c r="BE126" s="303"/>
      <c r="BF126" s="303"/>
      <c r="BG126" s="303"/>
      <c r="BH126" s="307"/>
      <c r="BI126" s="106"/>
      <c r="BJ126" s="164"/>
      <c r="BK126" s="155"/>
      <c r="BL126" s="248"/>
      <c r="BM126" s="248"/>
      <c r="BN126" s="165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</row>
    <row r="127" spans="1:77" s="142" customFormat="1" x14ac:dyDescent="0.35">
      <c r="A127" s="92"/>
      <c r="B127" s="275"/>
      <c r="C127" s="156"/>
      <c r="D127" s="94"/>
      <c r="E127" s="94"/>
      <c r="F127" s="94"/>
      <c r="G127" s="94"/>
      <c r="H127" s="94"/>
      <c r="I127" s="92"/>
      <c r="J127" s="92"/>
      <c r="K127" s="92"/>
      <c r="L127" s="157"/>
      <c r="M127" s="158"/>
      <c r="N127" s="157"/>
      <c r="O127" s="158"/>
      <c r="P127" s="157"/>
      <c r="Q127" s="158"/>
      <c r="R127" s="157"/>
      <c r="S127" s="159"/>
      <c r="T127" s="157"/>
      <c r="U127" s="159"/>
      <c r="V127" s="157"/>
      <c r="W127" s="159"/>
      <c r="X127" s="157"/>
      <c r="Y127" s="159"/>
      <c r="Z127" s="157"/>
      <c r="AA127" s="159"/>
      <c r="AB127" s="157"/>
      <c r="AC127" s="159"/>
      <c r="AD127" s="160"/>
      <c r="AE127" s="161"/>
      <c r="AF127" s="160"/>
      <c r="AG127" s="161"/>
      <c r="AH127" s="160"/>
      <c r="AI127" s="161"/>
      <c r="AJ127" s="160"/>
      <c r="AK127" s="161"/>
      <c r="AL127" s="160"/>
      <c r="AM127" s="161"/>
      <c r="AN127" s="160"/>
      <c r="AO127" s="161"/>
      <c r="AP127" s="318"/>
      <c r="AQ127" s="318"/>
      <c r="AR127" s="92"/>
      <c r="AS127" s="92"/>
      <c r="AT127" s="92"/>
      <c r="AU127" s="312"/>
      <c r="AV127" s="162"/>
      <c r="AW127" s="162"/>
      <c r="AX127" s="148"/>
      <c r="AY127" s="312"/>
      <c r="AZ127" s="163"/>
      <c r="BA127" s="163"/>
      <c r="BB127" s="163"/>
      <c r="BC127" s="312"/>
      <c r="BD127" s="322"/>
      <c r="BE127" s="303"/>
      <c r="BF127" s="303"/>
      <c r="BG127" s="303"/>
      <c r="BH127" s="307"/>
      <c r="BI127" s="106"/>
      <c r="BJ127" s="164"/>
      <c r="BK127" s="155"/>
      <c r="BL127" s="248"/>
      <c r="BM127" s="248"/>
      <c r="BN127" s="165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</row>
    <row r="128" spans="1:77" s="142" customFormat="1" x14ac:dyDescent="0.35">
      <c r="A128" s="92"/>
      <c r="B128" s="275"/>
      <c r="C128" s="156"/>
      <c r="D128" s="94"/>
      <c r="E128" s="94"/>
      <c r="F128" s="94"/>
      <c r="G128" s="94"/>
      <c r="H128" s="94"/>
      <c r="I128" s="92"/>
      <c r="J128" s="92"/>
      <c r="K128" s="92"/>
      <c r="L128" s="157"/>
      <c r="M128" s="158"/>
      <c r="N128" s="157"/>
      <c r="O128" s="158"/>
      <c r="P128" s="157"/>
      <c r="Q128" s="158"/>
      <c r="R128" s="157"/>
      <c r="S128" s="159"/>
      <c r="T128" s="157"/>
      <c r="U128" s="159"/>
      <c r="V128" s="157"/>
      <c r="W128" s="159"/>
      <c r="X128" s="157"/>
      <c r="Y128" s="159"/>
      <c r="Z128" s="157"/>
      <c r="AA128" s="159"/>
      <c r="AB128" s="157"/>
      <c r="AC128" s="159"/>
      <c r="AD128" s="160"/>
      <c r="AE128" s="161"/>
      <c r="AF128" s="160"/>
      <c r="AG128" s="161"/>
      <c r="AH128" s="160"/>
      <c r="AI128" s="161"/>
      <c r="AJ128" s="160"/>
      <c r="AK128" s="161"/>
      <c r="AL128" s="160"/>
      <c r="AM128" s="161"/>
      <c r="AN128" s="160"/>
      <c r="AO128" s="161"/>
      <c r="AP128" s="318"/>
      <c r="AQ128" s="318"/>
      <c r="AR128" s="92"/>
      <c r="AS128" s="92"/>
      <c r="AT128" s="92"/>
      <c r="AU128" s="312"/>
      <c r="AV128" s="162"/>
      <c r="AW128" s="162"/>
      <c r="AX128" s="148"/>
      <c r="AY128" s="312"/>
      <c r="AZ128" s="163"/>
      <c r="BA128" s="163"/>
      <c r="BB128" s="163"/>
      <c r="BC128" s="312"/>
      <c r="BD128" s="322"/>
      <c r="BE128" s="303"/>
      <c r="BF128" s="303"/>
      <c r="BG128" s="303"/>
      <c r="BH128" s="307"/>
      <c r="BI128" s="106"/>
      <c r="BJ128" s="164"/>
      <c r="BK128" s="155"/>
      <c r="BL128" s="248"/>
      <c r="BM128" s="248"/>
      <c r="BN128" s="165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</row>
    <row r="129" spans="1:77" s="142" customFormat="1" x14ac:dyDescent="0.35">
      <c r="A129" s="166"/>
      <c r="B129" s="276"/>
      <c r="C129" s="167"/>
      <c r="D129" s="168"/>
      <c r="E129" s="168"/>
      <c r="F129" s="168"/>
      <c r="G129" s="168"/>
      <c r="H129" s="168"/>
      <c r="I129" s="166"/>
      <c r="J129" s="166"/>
      <c r="K129" s="166"/>
      <c r="L129" s="157"/>
      <c r="M129" s="158"/>
      <c r="N129" s="169"/>
      <c r="O129" s="170"/>
      <c r="P129" s="169"/>
      <c r="Q129" s="170"/>
      <c r="R129" s="169"/>
      <c r="S129" s="171"/>
      <c r="T129" s="169"/>
      <c r="U129" s="171"/>
      <c r="V129" s="169"/>
      <c r="W129" s="171"/>
      <c r="X129" s="169"/>
      <c r="Y129" s="171"/>
      <c r="Z129" s="169"/>
      <c r="AA129" s="171"/>
      <c r="AB129" s="169"/>
      <c r="AC129" s="171"/>
      <c r="AD129" s="172"/>
      <c r="AE129" s="173"/>
      <c r="AF129" s="172"/>
      <c r="AG129" s="173"/>
      <c r="AH129" s="172"/>
      <c r="AI129" s="173"/>
      <c r="AJ129" s="172"/>
      <c r="AK129" s="173"/>
      <c r="AL129" s="172"/>
      <c r="AM129" s="173"/>
      <c r="AN129" s="172"/>
      <c r="AO129" s="173"/>
      <c r="AP129" s="319"/>
      <c r="AQ129" s="319"/>
      <c r="AR129" s="166"/>
      <c r="AS129" s="166"/>
      <c r="AT129" s="166"/>
      <c r="AU129" s="313"/>
      <c r="AV129" s="174"/>
      <c r="AW129" s="174"/>
      <c r="AX129" s="175"/>
      <c r="AY129" s="313"/>
      <c r="AZ129" s="176"/>
      <c r="BA129" s="176"/>
      <c r="BB129" s="176"/>
      <c r="BC129" s="313"/>
      <c r="BD129" s="323"/>
      <c r="BE129" s="304"/>
      <c r="BF129" s="304"/>
      <c r="BG129" s="304"/>
      <c r="BH129" s="308"/>
      <c r="BI129" s="110"/>
      <c r="BJ129" s="184"/>
      <c r="BK129" s="155"/>
      <c r="BL129" s="249"/>
      <c r="BM129" s="249"/>
      <c r="BN129" s="177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</row>
    <row r="130" spans="1:77" s="143" customFormat="1" ht="22.9" customHeight="1" x14ac:dyDescent="0.35">
      <c r="A130" s="373" t="s">
        <v>235</v>
      </c>
      <c r="B130" s="374"/>
      <c r="C130" s="375"/>
      <c r="D130" s="269">
        <f>COUNT(A10:A129)</f>
        <v>0</v>
      </c>
      <c r="E130" s="376" t="s">
        <v>190</v>
      </c>
      <c r="F130" s="377"/>
      <c r="G130" s="377"/>
      <c r="H130" s="377"/>
      <c r="I130" s="377"/>
      <c r="J130" s="377"/>
      <c r="K130" s="378"/>
      <c r="L130" s="314">
        <f t="shared" ref="L130:AQ130" si="0">SUM(L10:L129)</f>
        <v>0</v>
      </c>
      <c r="M130" s="314">
        <f t="shared" si="0"/>
        <v>0</v>
      </c>
      <c r="N130" s="314">
        <f t="shared" si="0"/>
        <v>0</v>
      </c>
      <c r="O130" s="314">
        <f t="shared" si="0"/>
        <v>0</v>
      </c>
      <c r="P130" s="314">
        <f t="shared" si="0"/>
        <v>0</v>
      </c>
      <c r="Q130" s="314">
        <f t="shared" si="0"/>
        <v>0</v>
      </c>
      <c r="R130" s="314">
        <f t="shared" si="0"/>
        <v>0</v>
      </c>
      <c r="S130" s="314">
        <f t="shared" si="0"/>
        <v>0</v>
      </c>
      <c r="T130" s="314">
        <f t="shared" si="0"/>
        <v>0</v>
      </c>
      <c r="U130" s="314">
        <f t="shared" si="0"/>
        <v>0</v>
      </c>
      <c r="V130" s="314">
        <f t="shared" si="0"/>
        <v>0</v>
      </c>
      <c r="W130" s="314">
        <f t="shared" si="0"/>
        <v>0</v>
      </c>
      <c r="X130" s="314">
        <f t="shared" si="0"/>
        <v>0</v>
      </c>
      <c r="Y130" s="314">
        <f t="shared" si="0"/>
        <v>0</v>
      </c>
      <c r="Z130" s="314">
        <f t="shared" si="0"/>
        <v>0</v>
      </c>
      <c r="AA130" s="314">
        <f t="shared" si="0"/>
        <v>0</v>
      </c>
      <c r="AB130" s="314">
        <f t="shared" si="0"/>
        <v>0</v>
      </c>
      <c r="AC130" s="314">
        <f t="shared" si="0"/>
        <v>0</v>
      </c>
      <c r="AD130" s="314">
        <f t="shared" si="0"/>
        <v>0</v>
      </c>
      <c r="AE130" s="314">
        <f t="shared" si="0"/>
        <v>0</v>
      </c>
      <c r="AF130" s="314">
        <f t="shared" si="0"/>
        <v>0</v>
      </c>
      <c r="AG130" s="314">
        <f t="shared" si="0"/>
        <v>0</v>
      </c>
      <c r="AH130" s="314">
        <f t="shared" si="0"/>
        <v>0</v>
      </c>
      <c r="AI130" s="314">
        <f t="shared" si="0"/>
        <v>0</v>
      </c>
      <c r="AJ130" s="314">
        <f t="shared" si="0"/>
        <v>0</v>
      </c>
      <c r="AK130" s="314">
        <f t="shared" si="0"/>
        <v>0</v>
      </c>
      <c r="AL130" s="314">
        <f t="shared" si="0"/>
        <v>0</v>
      </c>
      <c r="AM130" s="314">
        <f t="shared" si="0"/>
        <v>0</v>
      </c>
      <c r="AN130" s="314">
        <f t="shared" si="0"/>
        <v>0</v>
      </c>
      <c r="AO130" s="314">
        <f t="shared" si="0"/>
        <v>0</v>
      </c>
      <c r="AP130" s="314">
        <f t="shared" si="0"/>
        <v>0</v>
      </c>
      <c r="AQ130" s="314">
        <f t="shared" si="0"/>
        <v>0</v>
      </c>
      <c r="AR130" s="314">
        <f t="shared" ref="AR130:BN130" si="1">SUM(AR10:AR129)</f>
        <v>0</v>
      </c>
      <c r="AS130" s="314">
        <f t="shared" si="1"/>
        <v>0</v>
      </c>
      <c r="AT130" s="314">
        <f t="shared" si="1"/>
        <v>0</v>
      </c>
      <c r="AU130" s="314">
        <f>SUM(AU10:AU129)</f>
        <v>0</v>
      </c>
      <c r="AV130" s="314">
        <f t="shared" si="1"/>
        <v>0</v>
      </c>
      <c r="AW130" s="314">
        <f t="shared" si="1"/>
        <v>0</v>
      </c>
      <c r="AX130" s="314">
        <f t="shared" si="1"/>
        <v>0</v>
      </c>
      <c r="AY130" s="314">
        <f t="shared" si="1"/>
        <v>0</v>
      </c>
      <c r="AZ130" s="314">
        <f t="shared" si="1"/>
        <v>0</v>
      </c>
      <c r="BA130" s="314">
        <f t="shared" si="1"/>
        <v>0</v>
      </c>
      <c r="BB130" s="314">
        <f t="shared" si="1"/>
        <v>0</v>
      </c>
      <c r="BC130" s="314">
        <f t="shared" si="1"/>
        <v>0</v>
      </c>
      <c r="BD130" s="315">
        <f t="shared" si="1"/>
        <v>0</v>
      </c>
      <c r="BE130" s="314">
        <f t="shared" si="1"/>
        <v>0</v>
      </c>
      <c r="BF130" s="314">
        <f t="shared" si="1"/>
        <v>0</v>
      </c>
      <c r="BG130" s="314">
        <f t="shared" si="1"/>
        <v>0</v>
      </c>
      <c r="BH130" s="314">
        <f t="shared" si="1"/>
        <v>0</v>
      </c>
      <c r="BI130" s="314">
        <f t="shared" si="1"/>
        <v>0</v>
      </c>
      <c r="BJ130" s="314">
        <f t="shared" si="1"/>
        <v>0</v>
      </c>
      <c r="BK130" s="315">
        <f t="shared" si="1"/>
        <v>0</v>
      </c>
      <c r="BL130" s="316">
        <f t="shared" si="1"/>
        <v>0</v>
      </c>
      <c r="BM130" s="316">
        <f t="shared" si="1"/>
        <v>0</v>
      </c>
      <c r="BN130" s="314">
        <f t="shared" si="1"/>
        <v>0</v>
      </c>
      <c r="BO130" s="314">
        <f>SUM(BO10:BO129)</f>
        <v>0</v>
      </c>
      <c r="BP130" s="314">
        <f t="shared" ref="BP130:BT130" si="2">SUM(BP10:BP129)</f>
        <v>0</v>
      </c>
      <c r="BQ130" s="314">
        <f t="shared" si="2"/>
        <v>0</v>
      </c>
      <c r="BR130" s="314">
        <f t="shared" si="2"/>
        <v>0</v>
      </c>
      <c r="BS130" s="314">
        <f t="shared" si="2"/>
        <v>0</v>
      </c>
      <c r="BT130" s="314">
        <f t="shared" si="2"/>
        <v>0</v>
      </c>
      <c r="BU130" s="314">
        <f t="shared" ref="BU130:BY130" si="3">SUM(BU10:BU129)</f>
        <v>0</v>
      </c>
      <c r="BV130" s="314">
        <f t="shared" si="3"/>
        <v>0</v>
      </c>
      <c r="BW130" s="314">
        <f t="shared" si="3"/>
        <v>0</v>
      </c>
      <c r="BX130" s="314">
        <f t="shared" si="3"/>
        <v>0</v>
      </c>
      <c r="BY130" s="314">
        <f t="shared" si="3"/>
        <v>0</v>
      </c>
    </row>
    <row r="131" spans="1:77" ht="10.5" customHeight="1" x14ac:dyDescent="0.35">
      <c r="AP131" s="84"/>
    </row>
    <row r="132" spans="1:77" s="74" customFormat="1" ht="30.75" customHeight="1" x14ac:dyDescent="0.35">
      <c r="B132" s="277"/>
      <c r="C132" s="194" t="s">
        <v>191</v>
      </c>
      <c r="E132" s="138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8"/>
      <c r="BH132" s="78"/>
      <c r="BI132" s="78"/>
      <c r="BJ132" s="78"/>
      <c r="BL132" s="79"/>
    </row>
    <row r="133" spans="1:77" s="74" customFormat="1" ht="30.75" customHeight="1" x14ac:dyDescent="0.35">
      <c r="B133" s="277"/>
      <c r="C133" s="194" t="s">
        <v>373</v>
      </c>
      <c r="E133" s="138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8"/>
      <c r="BH133" s="78"/>
      <c r="BI133" s="78"/>
      <c r="BJ133" s="78"/>
      <c r="BL133" s="79"/>
    </row>
    <row r="134" spans="1:77" s="74" customFormat="1" ht="30.75" customHeight="1" x14ac:dyDescent="0.35">
      <c r="B134" s="277"/>
      <c r="C134" s="194" t="s">
        <v>388</v>
      </c>
      <c r="E134" s="138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8"/>
      <c r="BH134" s="78"/>
      <c r="BI134" s="78"/>
      <c r="BJ134" s="78"/>
      <c r="BL134" s="79"/>
    </row>
    <row r="135" spans="1:77" s="74" customFormat="1" ht="30.75" customHeight="1" x14ac:dyDescent="0.35">
      <c r="B135" s="277"/>
      <c r="C135" s="237" t="s">
        <v>305</v>
      </c>
      <c r="E135" s="138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8"/>
      <c r="BH135" s="78"/>
      <c r="BI135" s="78"/>
      <c r="BJ135" s="78"/>
      <c r="BL135" s="79"/>
    </row>
    <row r="136" spans="1:77" ht="26.25" x14ac:dyDescent="0.4">
      <c r="A136" s="84"/>
      <c r="B136" s="278"/>
      <c r="C136" s="195" t="s">
        <v>387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103"/>
      <c r="BI136" s="103"/>
      <c r="BJ136" s="103"/>
      <c r="BK136" s="103"/>
    </row>
    <row r="137" spans="1:77" ht="26.25" x14ac:dyDescent="0.4">
      <c r="A137" s="84"/>
      <c r="B137" s="278"/>
      <c r="C137" s="195" t="s">
        <v>371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103"/>
      <c r="BI137" s="103"/>
      <c r="BJ137" s="103"/>
      <c r="BK137" s="103"/>
    </row>
    <row r="138" spans="1:77" ht="26.25" x14ac:dyDescent="0.4">
      <c r="A138" s="84"/>
      <c r="B138" s="278"/>
      <c r="C138" s="195" t="s">
        <v>372</v>
      </c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103"/>
      <c r="BI138" s="103"/>
      <c r="BJ138" s="103"/>
      <c r="BK138" s="103"/>
    </row>
    <row r="139" spans="1:77" ht="26.25" x14ac:dyDescent="0.4">
      <c r="A139" s="84"/>
      <c r="B139" s="278"/>
      <c r="C139" s="178" t="s">
        <v>359</v>
      </c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103"/>
      <c r="BI139" s="103"/>
      <c r="BJ139" s="103"/>
      <c r="BK139" s="103"/>
    </row>
    <row r="140" spans="1:77" x14ac:dyDescent="0.35">
      <c r="A140" s="84"/>
      <c r="B140" s="278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103"/>
      <c r="BI140" s="103"/>
      <c r="BJ140" s="103"/>
      <c r="BK140" s="103"/>
    </row>
    <row r="141" spans="1:77" ht="23.25" x14ac:dyDescent="0.35">
      <c r="A141" s="84"/>
      <c r="B141" s="279"/>
      <c r="C141" s="258" t="s">
        <v>327</v>
      </c>
      <c r="D141" s="259"/>
      <c r="E141" s="259"/>
      <c r="F141" s="259"/>
      <c r="G141" s="266"/>
      <c r="H141" s="260" t="s">
        <v>328</v>
      </c>
      <c r="I141" s="257"/>
      <c r="J141" s="257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103"/>
      <c r="BI141" s="103"/>
      <c r="BJ141" s="103"/>
      <c r="BK141" s="103"/>
    </row>
    <row r="142" spans="1:77" ht="23.25" x14ac:dyDescent="0.35">
      <c r="A142" s="84"/>
      <c r="B142" s="279"/>
      <c r="C142" s="258" t="s">
        <v>329</v>
      </c>
      <c r="D142" s="259"/>
      <c r="E142" s="259"/>
      <c r="F142" s="259"/>
      <c r="G142" s="266"/>
      <c r="H142" s="260" t="s">
        <v>330</v>
      </c>
      <c r="I142" s="257"/>
      <c r="J142" s="257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103"/>
      <c r="BI142" s="103"/>
      <c r="BJ142" s="103"/>
      <c r="BK142" s="103"/>
    </row>
    <row r="143" spans="1:77" x14ac:dyDescent="0.35">
      <c r="A143" s="84"/>
      <c r="B143" s="278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103"/>
      <c r="BI143" s="103"/>
      <c r="BJ143" s="103"/>
      <c r="BK143" s="103"/>
    </row>
    <row r="144" spans="1:77" x14ac:dyDescent="0.35">
      <c r="A144" s="84"/>
      <c r="B144" s="278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103"/>
      <c r="BI144" s="103"/>
      <c r="BJ144" s="103"/>
      <c r="BK144" s="103"/>
    </row>
    <row r="145" spans="1:63" x14ac:dyDescent="0.35">
      <c r="A145" s="84"/>
      <c r="B145" s="278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103"/>
      <c r="BI145" s="103"/>
      <c r="BJ145" s="103"/>
      <c r="BK145" s="103"/>
    </row>
    <row r="146" spans="1:63" x14ac:dyDescent="0.35">
      <c r="A146" s="84"/>
      <c r="B146" s="278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103"/>
      <c r="BI146" s="103"/>
      <c r="BJ146" s="103"/>
      <c r="BK146" s="103"/>
    </row>
    <row r="147" spans="1:63" x14ac:dyDescent="0.35">
      <c r="A147" s="84"/>
      <c r="B147" s="278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103"/>
      <c r="BI147" s="103"/>
      <c r="BJ147" s="103"/>
      <c r="BK147" s="103"/>
    </row>
    <row r="148" spans="1:63" x14ac:dyDescent="0.35">
      <c r="A148" s="84"/>
      <c r="B148" s="278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103"/>
      <c r="BI148" s="103"/>
      <c r="BJ148" s="103"/>
      <c r="BK148" s="103"/>
    </row>
    <row r="149" spans="1:63" x14ac:dyDescent="0.35">
      <c r="A149" s="84"/>
      <c r="B149" s="278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103"/>
      <c r="BI149" s="103"/>
      <c r="BJ149" s="103"/>
      <c r="BK149" s="103"/>
    </row>
    <row r="150" spans="1:63" x14ac:dyDescent="0.35">
      <c r="A150" s="84"/>
      <c r="B150" s="278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103"/>
      <c r="BI150" s="103"/>
      <c r="BJ150" s="103"/>
      <c r="BK150" s="103"/>
    </row>
    <row r="151" spans="1:63" x14ac:dyDescent="0.35">
      <c r="A151" s="84"/>
      <c r="B151" s="278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103"/>
      <c r="BI151" s="103"/>
      <c r="BJ151" s="103"/>
      <c r="BK151" s="103"/>
    </row>
    <row r="152" spans="1:63" x14ac:dyDescent="0.35">
      <c r="A152" s="84"/>
      <c r="B152" s="278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103"/>
      <c r="BI152" s="103"/>
      <c r="BJ152" s="103"/>
      <c r="BK152" s="103"/>
    </row>
    <row r="153" spans="1:63" x14ac:dyDescent="0.35">
      <c r="A153" s="84"/>
      <c r="B153" s="278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103"/>
      <c r="BI153" s="103"/>
      <c r="BJ153" s="103"/>
      <c r="BK153" s="103"/>
    </row>
    <row r="154" spans="1:63" x14ac:dyDescent="0.35">
      <c r="A154" s="84"/>
      <c r="B154" s="278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103"/>
      <c r="BI154" s="103"/>
      <c r="BJ154" s="103"/>
      <c r="BK154" s="103"/>
    </row>
    <row r="155" spans="1:63" x14ac:dyDescent="0.35">
      <c r="A155" s="84"/>
      <c r="B155" s="278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103"/>
      <c r="BI155" s="103"/>
      <c r="BJ155" s="103"/>
      <c r="BK155" s="103"/>
    </row>
    <row r="156" spans="1:63" x14ac:dyDescent="0.35">
      <c r="A156" s="84"/>
      <c r="B156" s="278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103"/>
      <c r="BI156" s="103"/>
      <c r="BJ156" s="103"/>
      <c r="BK156" s="103"/>
    </row>
    <row r="157" spans="1:63" x14ac:dyDescent="0.35">
      <c r="A157" s="84"/>
      <c r="B157" s="278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103"/>
      <c r="BI157" s="103"/>
      <c r="BJ157" s="103"/>
      <c r="BK157" s="103"/>
    </row>
    <row r="158" spans="1:63" x14ac:dyDescent="0.35">
      <c r="A158" s="84"/>
      <c r="B158" s="278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103"/>
      <c r="BI158" s="103"/>
      <c r="BJ158" s="103"/>
      <c r="BK158" s="103"/>
    </row>
    <row r="159" spans="1:63" x14ac:dyDescent="0.35">
      <c r="A159" s="84"/>
      <c r="B159" s="278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103"/>
      <c r="BI159" s="103"/>
      <c r="BJ159" s="103"/>
      <c r="BK159" s="103"/>
    </row>
    <row r="160" spans="1:63" x14ac:dyDescent="0.35">
      <c r="A160" s="84"/>
      <c r="B160" s="278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103"/>
      <c r="BI160" s="103"/>
      <c r="BJ160" s="103"/>
      <c r="BK160" s="103"/>
    </row>
    <row r="161" spans="1:63" x14ac:dyDescent="0.35">
      <c r="A161" s="84"/>
      <c r="B161" s="278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103"/>
      <c r="BI161" s="103"/>
      <c r="BJ161" s="103"/>
      <c r="BK161" s="103"/>
    </row>
    <row r="162" spans="1:63" x14ac:dyDescent="0.35">
      <c r="A162" s="84"/>
      <c r="B162" s="278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103"/>
      <c r="BI162" s="103"/>
      <c r="BJ162" s="103"/>
      <c r="BK162" s="103"/>
    </row>
    <row r="163" spans="1:63" x14ac:dyDescent="0.35">
      <c r="A163" s="84"/>
      <c r="B163" s="278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103"/>
      <c r="BI163" s="103"/>
      <c r="BJ163" s="103"/>
      <c r="BK163" s="103"/>
    </row>
    <row r="164" spans="1:63" x14ac:dyDescent="0.35">
      <c r="A164" s="84"/>
      <c r="B164" s="278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103"/>
      <c r="BI164" s="103"/>
      <c r="BJ164" s="103"/>
      <c r="BK164" s="103"/>
    </row>
    <row r="165" spans="1:63" x14ac:dyDescent="0.35">
      <c r="A165" s="84"/>
      <c r="B165" s="278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103"/>
      <c r="BI165" s="103"/>
      <c r="BJ165" s="103"/>
      <c r="BK165" s="103"/>
    </row>
    <row r="166" spans="1:63" x14ac:dyDescent="0.35">
      <c r="A166" s="84"/>
      <c r="B166" s="278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103"/>
      <c r="BI166" s="103"/>
      <c r="BJ166" s="103"/>
      <c r="BK166" s="103"/>
    </row>
    <row r="167" spans="1:63" x14ac:dyDescent="0.35">
      <c r="A167" s="84"/>
      <c r="B167" s="278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103"/>
      <c r="BI167" s="103"/>
      <c r="BJ167" s="103"/>
      <c r="BK167" s="103"/>
    </row>
    <row r="168" spans="1:63" x14ac:dyDescent="0.35">
      <c r="A168" s="84"/>
      <c r="B168" s="278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103"/>
      <c r="BI168" s="103"/>
      <c r="BJ168" s="103"/>
      <c r="BK168" s="103"/>
    </row>
    <row r="169" spans="1:63" x14ac:dyDescent="0.35">
      <c r="A169" s="84"/>
      <c r="B169" s="278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103"/>
      <c r="BI169" s="103"/>
      <c r="BJ169" s="103"/>
      <c r="BK169" s="103"/>
    </row>
    <row r="170" spans="1:63" x14ac:dyDescent="0.35">
      <c r="A170" s="84"/>
      <c r="B170" s="278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103"/>
      <c r="BI170" s="103"/>
      <c r="BJ170" s="103"/>
      <c r="BK170" s="103"/>
    </row>
    <row r="171" spans="1:63" x14ac:dyDescent="0.35">
      <c r="A171" s="84"/>
      <c r="B171" s="278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103"/>
      <c r="BI171" s="103"/>
      <c r="BJ171" s="103"/>
      <c r="BK171" s="103"/>
    </row>
    <row r="172" spans="1:63" x14ac:dyDescent="0.35">
      <c r="A172" s="84"/>
      <c r="B172" s="278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103"/>
      <c r="BI172" s="103"/>
      <c r="BJ172" s="103"/>
      <c r="BK172" s="103"/>
    </row>
    <row r="173" spans="1:63" x14ac:dyDescent="0.35">
      <c r="A173" s="84"/>
      <c r="B173" s="278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103"/>
      <c r="BI173" s="103"/>
      <c r="BJ173" s="103"/>
      <c r="BK173" s="103"/>
    </row>
    <row r="174" spans="1:63" x14ac:dyDescent="0.35">
      <c r="A174" s="84"/>
      <c r="B174" s="278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103"/>
      <c r="BI174" s="103"/>
      <c r="BJ174" s="103"/>
      <c r="BK174" s="103"/>
    </row>
    <row r="175" spans="1:63" x14ac:dyDescent="0.35">
      <c r="A175" s="84"/>
      <c r="B175" s="278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103"/>
      <c r="BI175" s="103"/>
      <c r="BJ175" s="103"/>
      <c r="BK175" s="103"/>
    </row>
    <row r="176" spans="1:63" x14ac:dyDescent="0.35">
      <c r="A176" s="84"/>
      <c r="B176" s="278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103"/>
      <c r="BI176" s="103"/>
      <c r="BJ176" s="103"/>
      <c r="BK176" s="103"/>
    </row>
    <row r="177" spans="1:63" x14ac:dyDescent="0.35">
      <c r="A177" s="84"/>
      <c r="B177" s="278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103"/>
      <c r="BI177" s="103"/>
      <c r="BJ177" s="103"/>
      <c r="BK177" s="103"/>
    </row>
    <row r="178" spans="1:63" x14ac:dyDescent="0.35">
      <c r="A178" s="84"/>
      <c r="B178" s="278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103"/>
      <c r="BI178" s="103"/>
      <c r="BJ178" s="103"/>
      <c r="BK178" s="103"/>
    </row>
    <row r="179" spans="1:63" x14ac:dyDescent="0.35">
      <c r="A179" s="84"/>
      <c r="B179" s="278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103"/>
      <c r="BI179" s="103"/>
      <c r="BJ179" s="103"/>
      <c r="BK179" s="103"/>
    </row>
    <row r="180" spans="1:63" x14ac:dyDescent="0.35">
      <c r="A180" s="84"/>
      <c r="B180" s="278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103"/>
      <c r="BI180" s="103"/>
      <c r="BJ180" s="103"/>
      <c r="BK180" s="103"/>
    </row>
    <row r="181" spans="1:63" x14ac:dyDescent="0.35">
      <c r="A181" s="84"/>
      <c r="B181" s="278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103"/>
      <c r="BI181" s="103"/>
      <c r="BJ181" s="103"/>
      <c r="BK181" s="103"/>
    </row>
    <row r="182" spans="1:63" x14ac:dyDescent="0.35">
      <c r="A182" s="84"/>
      <c r="B182" s="278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103"/>
      <c r="BI182" s="103"/>
      <c r="BJ182" s="103"/>
      <c r="BK182" s="103"/>
    </row>
    <row r="183" spans="1:63" x14ac:dyDescent="0.35">
      <c r="A183" s="84"/>
      <c r="B183" s="278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103"/>
      <c r="BI183" s="103"/>
      <c r="BJ183" s="103"/>
      <c r="BK183" s="103"/>
    </row>
    <row r="184" spans="1:63" x14ac:dyDescent="0.35">
      <c r="A184" s="84"/>
      <c r="B184" s="278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103"/>
      <c r="BI184" s="103"/>
      <c r="BJ184" s="103"/>
      <c r="BK184" s="103"/>
    </row>
    <row r="185" spans="1:63" x14ac:dyDescent="0.35">
      <c r="A185" s="84"/>
      <c r="B185" s="278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103"/>
      <c r="BI185" s="103"/>
      <c r="BJ185" s="103"/>
      <c r="BK185" s="103"/>
    </row>
    <row r="186" spans="1:63" x14ac:dyDescent="0.35">
      <c r="A186" s="84"/>
      <c r="B186" s="278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103"/>
      <c r="BI186" s="103"/>
      <c r="BJ186" s="103"/>
      <c r="BK186" s="103"/>
    </row>
    <row r="187" spans="1:63" x14ac:dyDescent="0.35">
      <c r="A187" s="84"/>
      <c r="B187" s="278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103"/>
      <c r="BI187" s="103"/>
      <c r="BJ187" s="103"/>
      <c r="BK187" s="103"/>
    </row>
    <row r="188" spans="1:63" x14ac:dyDescent="0.35">
      <c r="A188" s="84"/>
      <c r="B188" s="278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103"/>
      <c r="BI188" s="103"/>
      <c r="BJ188" s="103"/>
      <c r="BK188" s="103"/>
    </row>
    <row r="189" spans="1:63" x14ac:dyDescent="0.35">
      <c r="A189" s="84"/>
      <c r="B189" s="278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103"/>
      <c r="BI189" s="103"/>
      <c r="BJ189" s="103"/>
      <c r="BK189" s="103"/>
    </row>
    <row r="190" spans="1:63" x14ac:dyDescent="0.35">
      <c r="A190" s="84"/>
      <c r="B190" s="278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103"/>
      <c r="BI190" s="103"/>
      <c r="BJ190" s="103"/>
      <c r="BK190" s="103"/>
    </row>
  </sheetData>
  <mergeCells count="80">
    <mergeCell ref="AD8:AD9"/>
    <mergeCell ref="AF7:AG7"/>
    <mergeCell ref="AD7:AE7"/>
    <mergeCell ref="BP6:BY6"/>
    <mergeCell ref="BP7:BQ7"/>
    <mergeCell ref="BR7:BS7"/>
    <mergeCell ref="BT7:BU7"/>
    <mergeCell ref="BV7:BW7"/>
    <mergeCell ref="BX7:BY7"/>
    <mergeCell ref="AM8:AM9"/>
    <mergeCell ref="AN8:AN9"/>
    <mergeCell ref="AN7:AO7"/>
    <mergeCell ref="AE8:AE9"/>
    <mergeCell ref="AF8:AF9"/>
    <mergeCell ref="AG8:AG9"/>
    <mergeCell ref="AH8:AH9"/>
    <mergeCell ref="A3:BK3"/>
    <mergeCell ref="A6:A8"/>
    <mergeCell ref="I6:I8"/>
    <mergeCell ref="J6:J8"/>
    <mergeCell ref="V7:W7"/>
    <mergeCell ref="X7:Y7"/>
    <mergeCell ref="Z7:AA7"/>
    <mergeCell ref="AB7:AC7"/>
    <mergeCell ref="C6:C8"/>
    <mergeCell ref="AV7:AY7"/>
    <mergeCell ref="L8:L9"/>
    <mergeCell ref="AR6:AY6"/>
    <mergeCell ref="AA8:AA9"/>
    <mergeCell ref="BI6:BK7"/>
    <mergeCell ref="AK8:AK9"/>
    <mergeCell ref="AQ8:AQ9"/>
    <mergeCell ref="Z8:Z9"/>
    <mergeCell ref="O8:O9"/>
    <mergeCell ref="AB8:AB9"/>
    <mergeCell ref="AC8:AC9"/>
    <mergeCell ref="BO6:BO8"/>
    <mergeCell ref="AH7:AI7"/>
    <mergeCell ref="AJ7:AK7"/>
    <mergeCell ref="AL7:AM7"/>
    <mergeCell ref="BL6:BL8"/>
    <mergeCell ref="BM6:BM8"/>
    <mergeCell ref="AO8:AO9"/>
    <mergeCell ref="AP8:AP9"/>
    <mergeCell ref="AI8:AI9"/>
    <mergeCell ref="AJ8:AJ9"/>
    <mergeCell ref="AZ6:BC7"/>
    <mergeCell ref="BD6:BD8"/>
    <mergeCell ref="A130:C130"/>
    <mergeCell ref="E130:K130"/>
    <mergeCell ref="Y8:Y9"/>
    <mergeCell ref="D6:D8"/>
    <mergeCell ref="E6:E8"/>
    <mergeCell ref="F6:F8"/>
    <mergeCell ref="H6:H8"/>
    <mergeCell ref="K6:K8"/>
    <mergeCell ref="N7:O7"/>
    <mergeCell ref="P7:Q7"/>
    <mergeCell ref="R7:S7"/>
    <mergeCell ref="T7:U7"/>
    <mergeCell ref="X8:X9"/>
    <mergeCell ref="N8:N9"/>
    <mergeCell ref="P8:P9"/>
    <mergeCell ref="Q8:Q9"/>
    <mergeCell ref="BE6:BH7"/>
    <mergeCell ref="L6:AQ6"/>
    <mergeCell ref="BN6:BN8"/>
    <mergeCell ref="B6:B7"/>
    <mergeCell ref="G6:G8"/>
    <mergeCell ref="R8:R9"/>
    <mergeCell ref="S8:S9"/>
    <mergeCell ref="T8:T9"/>
    <mergeCell ref="U8:U9"/>
    <mergeCell ref="V8:V9"/>
    <mergeCell ref="W8:W9"/>
    <mergeCell ref="L7:M7"/>
    <mergeCell ref="M8:M9"/>
    <mergeCell ref="AP7:AQ7"/>
    <mergeCell ref="AR7:AU7"/>
    <mergeCell ref="AL8:AL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35" orientation="landscape" r:id="rId1"/>
  <headerFooter>
    <oddHeader>Page &amp;P</oddHeader>
    <oddFooter>&amp;A</oddFooter>
  </headerFooter>
  <colBreaks count="1" manualBreakCount="1">
    <brk id="35" min="1" max="1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135"/>
  <sheetViews>
    <sheetView topLeftCell="A7" workbookViewId="0">
      <selection activeCell="B126" sqref="B126"/>
    </sheetView>
  </sheetViews>
  <sheetFormatPr defaultColWidth="9.140625" defaultRowHeight="21" x14ac:dyDescent="0.35"/>
  <cols>
    <col min="1" max="1" width="5.42578125" style="80" customWidth="1"/>
    <col min="2" max="2" width="67.42578125" style="80" customWidth="1"/>
    <col min="3" max="3" width="43.42578125" style="241" customWidth="1"/>
    <col min="4" max="4" width="7" style="84" customWidth="1"/>
    <col min="5" max="16384" width="9.140625" style="84"/>
  </cols>
  <sheetData>
    <row r="2" spans="1:5" s="85" customFormat="1" ht="27" customHeight="1" x14ac:dyDescent="0.5">
      <c r="A2" s="406" t="s">
        <v>313</v>
      </c>
      <c r="B2" s="406"/>
      <c r="C2" s="406"/>
      <c r="D2" s="240"/>
      <c r="E2" s="240"/>
    </row>
    <row r="3" spans="1:5" s="85" customFormat="1" ht="27" customHeight="1" x14ac:dyDescent="0.5">
      <c r="A3" s="406" t="str">
        <f>ปริมาณงาน!V4</f>
        <v>สำนักงานเขตพื้นที่การศึกษา.............................เขต..........</v>
      </c>
      <c r="B3" s="406"/>
      <c r="C3" s="406"/>
      <c r="D3" s="240"/>
      <c r="E3" s="240"/>
    </row>
    <row r="4" spans="1:5" s="85" customFormat="1" ht="27" customHeight="1" x14ac:dyDescent="0.5">
      <c r="A4" s="406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4" s="406"/>
      <c r="C4" s="406"/>
    </row>
    <row r="5" spans="1:5" s="85" customFormat="1" ht="10.5" customHeight="1" x14ac:dyDescent="0.5">
      <c r="A5" s="236"/>
      <c r="B5" s="236"/>
      <c r="C5" s="236"/>
    </row>
    <row r="6" spans="1:5" ht="13.9" customHeight="1" x14ac:dyDescent="0.35"/>
    <row r="7" spans="1:5" s="86" customFormat="1" x14ac:dyDescent="0.5">
      <c r="A7" s="407" t="s">
        <v>133</v>
      </c>
      <c r="B7" s="407" t="s">
        <v>134</v>
      </c>
      <c r="C7" s="404" t="s">
        <v>165</v>
      </c>
    </row>
    <row r="8" spans="1:5" s="86" customFormat="1" ht="21.4" customHeight="1" x14ac:dyDescent="0.5">
      <c r="A8" s="408"/>
      <c r="B8" s="408"/>
      <c r="C8" s="405"/>
    </row>
    <row r="9" spans="1:5" ht="21.95" customHeight="1" x14ac:dyDescent="0.35">
      <c r="A9" s="87"/>
      <c r="B9" s="88"/>
      <c r="C9" s="242"/>
    </row>
    <row r="10" spans="1:5" ht="21.95" customHeight="1" x14ac:dyDescent="0.35">
      <c r="A10" s="92"/>
      <c r="B10" s="93"/>
      <c r="C10" s="242"/>
    </row>
    <row r="11" spans="1:5" ht="21.95" customHeight="1" x14ac:dyDescent="0.35">
      <c r="A11" s="92"/>
      <c r="B11" s="93"/>
      <c r="C11" s="242"/>
    </row>
    <row r="12" spans="1:5" ht="21.95" hidden="1" customHeight="1" x14ac:dyDescent="0.35">
      <c r="A12" s="92"/>
      <c r="B12" s="93"/>
      <c r="C12" s="242"/>
    </row>
    <row r="13" spans="1:5" ht="21.95" hidden="1" customHeight="1" x14ac:dyDescent="0.35">
      <c r="A13" s="92"/>
      <c r="B13" s="93"/>
      <c r="C13" s="242"/>
    </row>
    <row r="14" spans="1:5" ht="21.95" hidden="1" customHeight="1" x14ac:dyDescent="0.35">
      <c r="A14" s="92"/>
      <c r="B14" s="93"/>
      <c r="C14" s="242"/>
    </row>
    <row r="15" spans="1:5" ht="21.95" hidden="1" customHeight="1" x14ac:dyDescent="0.35">
      <c r="A15" s="92"/>
      <c r="B15" s="93"/>
      <c r="C15" s="242"/>
    </row>
    <row r="16" spans="1:5" ht="21.95" hidden="1" customHeight="1" x14ac:dyDescent="0.35">
      <c r="A16" s="92"/>
      <c r="B16" s="93"/>
      <c r="C16" s="242"/>
    </row>
    <row r="17" spans="1:3" ht="21.95" hidden="1" customHeight="1" x14ac:dyDescent="0.35">
      <c r="A17" s="92"/>
      <c r="B17" s="93"/>
      <c r="C17" s="242"/>
    </row>
    <row r="18" spans="1:3" ht="21.95" hidden="1" customHeight="1" x14ac:dyDescent="0.35">
      <c r="A18" s="92"/>
      <c r="B18" s="93"/>
      <c r="C18" s="242"/>
    </row>
    <row r="19" spans="1:3" ht="21.95" hidden="1" customHeight="1" x14ac:dyDescent="0.35">
      <c r="A19" s="92"/>
      <c r="B19" s="93"/>
      <c r="C19" s="242"/>
    </row>
    <row r="20" spans="1:3" ht="21.95" hidden="1" customHeight="1" x14ac:dyDescent="0.35">
      <c r="A20" s="92"/>
      <c r="B20" s="93"/>
      <c r="C20" s="242"/>
    </row>
    <row r="21" spans="1:3" ht="21.95" hidden="1" customHeight="1" x14ac:dyDescent="0.35">
      <c r="A21" s="92"/>
      <c r="B21" s="93"/>
      <c r="C21" s="242"/>
    </row>
    <row r="22" spans="1:3" ht="21.95" hidden="1" customHeight="1" x14ac:dyDescent="0.35">
      <c r="A22" s="92"/>
      <c r="B22" s="93"/>
      <c r="C22" s="242"/>
    </row>
    <row r="23" spans="1:3" ht="21.95" hidden="1" customHeight="1" x14ac:dyDescent="0.35">
      <c r="A23" s="92"/>
      <c r="B23" s="93"/>
      <c r="C23" s="242"/>
    </row>
    <row r="24" spans="1:3" ht="21.95" hidden="1" customHeight="1" x14ac:dyDescent="0.35">
      <c r="A24" s="92"/>
      <c r="B24" s="93"/>
      <c r="C24" s="242"/>
    </row>
    <row r="25" spans="1:3" ht="21.95" hidden="1" customHeight="1" x14ac:dyDescent="0.35">
      <c r="A25" s="92"/>
      <c r="B25" s="93"/>
      <c r="C25" s="242"/>
    </row>
    <row r="26" spans="1:3" ht="21.95" hidden="1" customHeight="1" x14ac:dyDescent="0.35">
      <c r="A26" s="92"/>
      <c r="B26" s="93"/>
      <c r="C26" s="242"/>
    </row>
    <row r="27" spans="1:3" ht="21.95" hidden="1" customHeight="1" x14ac:dyDescent="0.35">
      <c r="A27" s="92"/>
      <c r="B27" s="93"/>
      <c r="C27" s="242"/>
    </row>
    <row r="28" spans="1:3" ht="21.95" hidden="1" customHeight="1" x14ac:dyDescent="0.35">
      <c r="A28" s="92"/>
      <c r="B28" s="93"/>
      <c r="C28" s="242"/>
    </row>
    <row r="29" spans="1:3" ht="21.95" hidden="1" customHeight="1" x14ac:dyDescent="0.35">
      <c r="A29" s="92"/>
      <c r="B29" s="93"/>
      <c r="C29" s="242"/>
    </row>
    <row r="30" spans="1:3" ht="21.95" hidden="1" customHeight="1" x14ac:dyDescent="0.35">
      <c r="A30" s="92"/>
      <c r="B30" s="93"/>
      <c r="C30" s="242"/>
    </row>
    <row r="31" spans="1:3" ht="21.95" hidden="1" customHeight="1" x14ac:dyDescent="0.35">
      <c r="A31" s="92"/>
      <c r="B31" s="93"/>
      <c r="C31" s="242"/>
    </row>
    <row r="32" spans="1:3" ht="21.95" hidden="1" customHeight="1" x14ac:dyDescent="0.35">
      <c r="A32" s="92"/>
      <c r="B32" s="93"/>
      <c r="C32" s="242"/>
    </row>
    <row r="33" spans="1:3" ht="21.95" hidden="1" customHeight="1" x14ac:dyDescent="0.35">
      <c r="A33" s="92"/>
      <c r="B33" s="93"/>
      <c r="C33" s="242"/>
    </row>
    <row r="34" spans="1:3" ht="21.95" hidden="1" customHeight="1" x14ac:dyDescent="0.35">
      <c r="A34" s="92"/>
      <c r="B34" s="93"/>
      <c r="C34" s="242"/>
    </row>
    <row r="35" spans="1:3" ht="21.95" hidden="1" customHeight="1" x14ac:dyDescent="0.35">
      <c r="A35" s="92"/>
      <c r="B35" s="93"/>
      <c r="C35" s="242"/>
    </row>
    <row r="36" spans="1:3" ht="21.95" hidden="1" customHeight="1" x14ac:dyDescent="0.35">
      <c r="A36" s="92"/>
      <c r="B36" s="93"/>
      <c r="C36" s="242"/>
    </row>
    <row r="37" spans="1:3" ht="21.95" hidden="1" customHeight="1" x14ac:dyDescent="0.35">
      <c r="A37" s="92"/>
      <c r="B37" s="93"/>
      <c r="C37" s="242"/>
    </row>
    <row r="38" spans="1:3" ht="21.95" hidden="1" customHeight="1" x14ac:dyDescent="0.35">
      <c r="A38" s="92"/>
      <c r="B38" s="93"/>
      <c r="C38" s="242"/>
    </row>
    <row r="39" spans="1:3" ht="21.95" hidden="1" customHeight="1" x14ac:dyDescent="0.35">
      <c r="A39" s="92"/>
      <c r="B39" s="93"/>
      <c r="C39" s="242"/>
    </row>
    <row r="40" spans="1:3" ht="21.95" hidden="1" customHeight="1" x14ac:dyDescent="0.35">
      <c r="A40" s="92"/>
      <c r="B40" s="93"/>
      <c r="C40" s="242"/>
    </row>
    <row r="41" spans="1:3" ht="21.95" hidden="1" customHeight="1" x14ac:dyDescent="0.35">
      <c r="A41" s="92"/>
      <c r="B41" s="93"/>
      <c r="C41" s="242"/>
    </row>
    <row r="42" spans="1:3" ht="21.95" hidden="1" customHeight="1" x14ac:dyDescent="0.35">
      <c r="A42" s="92"/>
      <c r="B42" s="93"/>
      <c r="C42" s="242"/>
    </row>
    <row r="43" spans="1:3" ht="21.95" hidden="1" customHeight="1" x14ac:dyDescent="0.35">
      <c r="A43" s="92"/>
      <c r="B43" s="93"/>
      <c r="C43" s="242"/>
    </row>
    <row r="44" spans="1:3" ht="21.95" hidden="1" customHeight="1" x14ac:dyDescent="0.35">
      <c r="A44" s="92"/>
      <c r="B44" s="93"/>
      <c r="C44" s="242"/>
    </row>
    <row r="45" spans="1:3" ht="21.95" hidden="1" customHeight="1" x14ac:dyDescent="0.35">
      <c r="A45" s="92"/>
      <c r="B45" s="93"/>
      <c r="C45" s="242"/>
    </row>
    <row r="46" spans="1:3" ht="21.95" hidden="1" customHeight="1" x14ac:dyDescent="0.35">
      <c r="A46" s="92"/>
      <c r="B46" s="93"/>
      <c r="C46" s="242"/>
    </row>
    <row r="47" spans="1:3" ht="21.95" hidden="1" customHeight="1" x14ac:dyDescent="0.35">
      <c r="A47" s="92"/>
      <c r="B47" s="93"/>
      <c r="C47" s="242"/>
    </row>
    <row r="48" spans="1:3" ht="21.95" hidden="1" customHeight="1" x14ac:dyDescent="0.35">
      <c r="A48" s="92"/>
      <c r="B48" s="93"/>
      <c r="C48" s="242"/>
    </row>
    <row r="49" spans="1:3" ht="21.95" hidden="1" customHeight="1" x14ac:dyDescent="0.35">
      <c r="A49" s="92"/>
      <c r="B49" s="93"/>
      <c r="C49" s="242"/>
    </row>
    <row r="50" spans="1:3" ht="21.95" hidden="1" customHeight="1" x14ac:dyDescent="0.35">
      <c r="A50" s="92"/>
      <c r="B50" s="93"/>
      <c r="C50" s="242"/>
    </row>
    <row r="51" spans="1:3" ht="21.95" hidden="1" customHeight="1" x14ac:dyDescent="0.35">
      <c r="A51" s="92"/>
      <c r="B51" s="93"/>
      <c r="C51" s="242"/>
    </row>
    <row r="52" spans="1:3" ht="21.95" hidden="1" customHeight="1" x14ac:dyDescent="0.35">
      <c r="A52" s="92"/>
      <c r="B52" s="93"/>
      <c r="C52" s="242"/>
    </row>
    <row r="53" spans="1:3" ht="21.95" hidden="1" customHeight="1" x14ac:dyDescent="0.35">
      <c r="A53" s="92"/>
      <c r="B53" s="93"/>
      <c r="C53" s="242"/>
    </row>
    <row r="54" spans="1:3" ht="21.95" hidden="1" customHeight="1" x14ac:dyDescent="0.35">
      <c r="A54" s="92"/>
      <c r="B54" s="93"/>
      <c r="C54" s="242"/>
    </row>
    <row r="55" spans="1:3" ht="21.95" hidden="1" customHeight="1" x14ac:dyDescent="0.35">
      <c r="A55" s="92"/>
      <c r="B55" s="93"/>
      <c r="C55" s="242"/>
    </row>
    <row r="56" spans="1:3" ht="21.95" hidden="1" customHeight="1" x14ac:dyDescent="0.35">
      <c r="A56" s="92"/>
      <c r="B56" s="93"/>
      <c r="C56" s="242"/>
    </row>
    <row r="57" spans="1:3" ht="21.95" hidden="1" customHeight="1" x14ac:dyDescent="0.35">
      <c r="A57" s="92"/>
      <c r="B57" s="93"/>
      <c r="C57" s="242"/>
    </row>
    <row r="58" spans="1:3" ht="21.95" hidden="1" customHeight="1" x14ac:dyDescent="0.35">
      <c r="A58" s="92"/>
      <c r="B58" s="93"/>
      <c r="C58" s="242"/>
    </row>
    <row r="59" spans="1:3" ht="21.95" hidden="1" customHeight="1" x14ac:dyDescent="0.35">
      <c r="A59" s="92"/>
      <c r="B59" s="93"/>
      <c r="C59" s="242"/>
    </row>
    <row r="60" spans="1:3" ht="21.95" hidden="1" customHeight="1" x14ac:dyDescent="0.35">
      <c r="A60" s="92"/>
      <c r="B60" s="93"/>
      <c r="C60" s="242"/>
    </row>
    <row r="61" spans="1:3" ht="21.95" hidden="1" customHeight="1" x14ac:dyDescent="0.35">
      <c r="A61" s="92"/>
      <c r="B61" s="93"/>
      <c r="C61" s="242"/>
    </row>
    <row r="62" spans="1:3" ht="21.95" hidden="1" customHeight="1" x14ac:dyDescent="0.35">
      <c r="A62" s="92"/>
      <c r="B62" s="93"/>
      <c r="C62" s="242"/>
    </row>
    <row r="63" spans="1:3" ht="21.95" hidden="1" customHeight="1" x14ac:dyDescent="0.35">
      <c r="A63" s="92"/>
      <c r="B63" s="93"/>
      <c r="C63" s="242"/>
    </row>
    <row r="64" spans="1:3" ht="21.95" hidden="1" customHeight="1" x14ac:dyDescent="0.35">
      <c r="A64" s="92"/>
      <c r="B64" s="93"/>
      <c r="C64" s="242"/>
    </row>
    <row r="65" spans="1:3" ht="21.95" hidden="1" customHeight="1" x14ac:dyDescent="0.35">
      <c r="A65" s="92"/>
      <c r="B65" s="93"/>
      <c r="C65" s="242"/>
    </row>
    <row r="66" spans="1:3" ht="21.95" hidden="1" customHeight="1" x14ac:dyDescent="0.35">
      <c r="A66" s="92"/>
      <c r="B66" s="93"/>
      <c r="C66" s="242"/>
    </row>
    <row r="67" spans="1:3" ht="21.95" hidden="1" customHeight="1" x14ac:dyDescent="0.35">
      <c r="A67" s="92"/>
      <c r="B67" s="93"/>
      <c r="C67" s="242"/>
    </row>
    <row r="68" spans="1:3" ht="21.95" hidden="1" customHeight="1" x14ac:dyDescent="0.35">
      <c r="A68" s="92"/>
      <c r="B68" s="93"/>
      <c r="C68" s="242"/>
    </row>
    <row r="69" spans="1:3" ht="21.95" hidden="1" customHeight="1" x14ac:dyDescent="0.35">
      <c r="A69" s="92"/>
      <c r="B69" s="93"/>
      <c r="C69" s="242"/>
    </row>
    <row r="70" spans="1:3" ht="21.95" hidden="1" customHeight="1" x14ac:dyDescent="0.35">
      <c r="A70" s="92"/>
      <c r="B70" s="93"/>
      <c r="C70" s="242"/>
    </row>
    <row r="71" spans="1:3" ht="21.95" hidden="1" customHeight="1" x14ac:dyDescent="0.35">
      <c r="A71" s="92"/>
      <c r="B71" s="93"/>
      <c r="C71" s="242"/>
    </row>
    <row r="72" spans="1:3" ht="21.95" hidden="1" customHeight="1" x14ac:dyDescent="0.35">
      <c r="A72" s="92"/>
      <c r="B72" s="93"/>
      <c r="C72" s="242"/>
    </row>
    <row r="73" spans="1:3" ht="21.95" hidden="1" customHeight="1" x14ac:dyDescent="0.35">
      <c r="A73" s="92"/>
      <c r="B73" s="93"/>
      <c r="C73" s="242"/>
    </row>
    <row r="74" spans="1:3" ht="21.95" hidden="1" customHeight="1" x14ac:dyDescent="0.35">
      <c r="A74" s="92"/>
      <c r="B74" s="93"/>
      <c r="C74" s="242"/>
    </row>
    <row r="75" spans="1:3" ht="21.95" hidden="1" customHeight="1" x14ac:dyDescent="0.35">
      <c r="A75" s="92"/>
      <c r="B75" s="93"/>
      <c r="C75" s="242"/>
    </row>
    <row r="76" spans="1:3" ht="21.95" hidden="1" customHeight="1" x14ac:dyDescent="0.35">
      <c r="A76" s="92"/>
      <c r="B76" s="93"/>
      <c r="C76" s="242"/>
    </row>
    <row r="77" spans="1:3" ht="21.95" hidden="1" customHeight="1" x14ac:dyDescent="0.35">
      <c r="A77" s="92"/>
      <c r="B77" s="93"/>
      <c r="C77" s="242"/>
    </row>
    <row r="78" spans="1:3" ht="21.95" hidden="1" customHeight="1" x14ac:dyDescent="0.35">
      <c r="A78" s="92"/>
      <c r="B78" s="93"/>
      <c r="C78" s="242"/>
    </row>
    <row r="79" spans="1:3" ht="21.95" hidden="1" customHeight="1" x14ac:dyDescent="0.35">
      <c r="A79" s="92"/>
      <c r="B79" s="93"/>
      <c r="C79" s="242"/>
    </row>
    <row r="80" spans="1:3" ht="21.95" hidden="1" customHeight="1" x14ac:dyDescent="0.35">
      <c r="A80" s="92"/>
      <c r="B80" s="93"/>
      <c r="C80" s="242"/>
    </row>
    <row r="81" spans="1:3" ht="21.95" hidden="1" customHeight="1" x14ac:dyDescent="0.35">
      <c r="A81" s="92"/>
      <c r="B81" s="93"/>
      <c r="C81" s="242"/>
    </row>
    <row r="82" spans="1:3" ht="21.95" hidden="1" customHeight="1" x14ac:dyDescent="0.35">
      <c r="A82" s="92"/>
      <c r="B82" s="93"/>
      <c r="C82" s="242"/>
    </row>
    <row r="83" spans="1:3" ht="21.95" hidden="1" customHeight="1" x14ac:dyDescent="0.35">
      <c r="A83" s="92"/>
      <c r="B83" s="93"/>
      <c r="C83" s="242"/>
    </row>
    <row r="84" spans="1:3" ht="21.95" hidden="1" customHeight="1" x14ac:dyDescent="0.35">
      <c r="A84" s="92"/>
      <c r="B84" s="93"/>
      <c r="C84" s="242"/>
    </row>
    <row r="85" spans="1:3" ht="21.95" hidden="1" customHeight="1" x14ac:dyDescent="0.35">
      <c r="A85" s="92"/>
      <c r="B85" s="93"/>
      <c r="C85" s="242"/>
    </row>
    <row r="86" spans="1:3" ht="21.95" hidden="1" customHeight="1" x14ac:dyDescent="0.35">
      <c r="A86" s="92"/>
      <c r="B86" s="93"/>
      <c r="C86" s="242"/>
    </row>
    <row r="87" spans="1:3" ht="21.95" hidden="1" customHeight="1" x14ac:dyDescent="0.35">
      <c r="A87" s="92"/>
      <c r="B87" s="93"/>
      <c r="C87" s="242"/>
    </row>
    <row r="88" spans="1:3" ht="21.95" hidden="1" customHeight="1" x14ac:dyDescent="0.35">
      <c r="A88" s="92"/>
      <c r="B88" s="93"/>
      <c r="C88" s="242"/>
    </row>
    <row r="89" spans="1:3" ht="21.95" hidden="1" customHeight="1" x14ac:dyDescent="0.35">
      <c r="A89" s="92"/>
      <c r="B89" s="93"/>
      <c r="C89" s="242"/>
    </row>
    <row r="90" spans="1:3" ht="21.95" hidden="1" customHeight="1" x14ac:dyDescent="0.35">
      <c r="A90" s="92"/>
      <c r="B90" s="93"/>
      <c r="C90" s="242"/>
    </row>
    <row r="91" spans="1:3" ht="21.95" hidden="1" customHeight="1" x14ac:dyDescent="0.35">
      <c r="A91" s="92"/>
      <c r="B91" s="93"/>
      <c r="C91" s="242"/>
    </row>
    <row r="92" spans="1:3" ht="21.95" hidden="1" customHeight="1" x14ac:dyDescent="0.35">
      <c r="A92" s="92"/>
      <c r="B92" s="93"/>
      <c r="C92" s="242"/>
    </row>
    <row r="93" spans="1:3" ht="21.95" hidden="1" customHeight="1" x14ac:dyDescent="0.35">
      <c r="A93" s="92"/>
      <c r="B93" s="93"/>
      <c r="C93" s="242"/>
    </row>
    <row r="94" spans="1:3" ht="21.95" hidden="1" customHeight="1" x14ac:dyDescent="0.35">
      <c r="A94" s="92"/>
      <c r="B94" s="93"/>
      <c r="C94" s="242"/>
    </row>
    <row r="95" spans="1:3" ht="21.95" hidden="1" customHeight="1" x14ac:dyDescent="0.35">
      <c r="A95" s="92"/>
      <c r="B95" s="93"/>
      <c r="C95" s="242"/>
    </row>
    <row r="96" spans="1:3" ht="21.95" hidden="1" customHeight="1" x14ac:dyDescent="0.35">
      <c r="A96" s="92"/>
      <c r="B96" s="93"/>
      <c r="C96" s="242"/>
    </row>
    <row r="97" spans="1:3" ht="21.95" hidden="1" customHeight="1" x14ac:dyDescent="0.35">
      <c r="A97" s="92"/>
      <c r="B97" s="93"/>
      <c r="C97" s="242"/>
    </row>
    <row r="98" spans="1:3" ht="21.95" hidden="1" customHeight="1" x14ac:dyDescent="0.35">
      <c r="A98" s="92"/>
      <c r="B98" s="93"/>
      <c r="C98" s="242"/>
    </row>
    <row r="99" spans="1:3" ht="21.95" hidden="1" customHeight="1" x14ac:dyDescent="0.35">
      <c r="A99" s="92"/>
      <c r="B99" s="93"/>
      <c r="C99" s="242"/>
    </row>
    <row r="100" spans="1:3" ht="21.95" hidden="1" customHeight="1" x14ac:dyDescent="0.35">
      <c r="A100" s="92"/>
      <c r="B100" s="93"/>
      <c r="C100" s="242"/>
    </row>
    <row r="101" spans="1:3" ht="21.95" hidden="1" customHeight="1" x14ac:dyDescent="0.35">
      <c r="A101" s="92"/>
      <c r="B101" s="93"/>
      <c r="C101" s="242"/>
    </row>
    <row r="102" spans="1:3" ht="21.95" hidden="1" customHeight="1" x14ac:dyDescent="0.35">
      <c r="A102" s="92"/>
      <c r="B102" s="93"/>
      <c r="C102" s="242"/>
    </row>
    <row r="103" spans="1:3" ht="21.95" hidden="1" customHeight="1" x14ac:dyDescent="0.35">
      <c r="A103" s="92"/>
      <c r="B103" s="93"/>
      <c r="C103" s="242"/>
    </row>
    <row r="104" spans="1:3" ht="21.95" hidden="1" customHeight="1" x14ac:dyDescent="0.35">
      <c r="A104" s="92"/>
      <c r="B104" s="93"/>
      <c r="C104" s="242"/>
    </row>
    <row r="105" spans="1:3" ht="21.95" hidden="1" customHeight="1" x14ac:dyDescent="0.35">
      <c r="A105" s="92"/>
      <c r="B105" s="93"/>
      <c r="C105" s="242"/>
    </row>
    <row r="106" spans="1:3" ht="21.95" hidden="1" customHeight="1" x14ac:dyDescent="0.35">
      <c r="A106" s="92"/>
      <c r="B106" s="93"/>
      <c r="C106" s="242"/>
    </row>
    <row r="107" spans="1:3" ht="21.95" hidden="1" customHeight="1" x14ac:dyDescent="0.35">
      <c r="A107" s="92"/>
      <c r="B107" s="93"/>
      <c r="C107" s="242"/>
    </row>
    <row r="108" spans="1:3" ht="21.95" hidden="1" customHeight="1" x14ac:dyDescent="0.35">
      <c r="A108" s="92"/>
      <c r="B108" s="93"/>
      <c r="C108" s="242"/>
    </row>
    <row r="109" spans="1:3" ht="21.95" hidden="1" customHeight="1" x14ac:dyDescent="0.35">
      <c r="A109" s="92"/>
      <c r="B109" s="93"/>
      <c r="C109" s="242"/>
    </row>
    <row r="110" spans="1:3" ht="21.95" hidden="1" customHeight="1" x14ac:dyDescent="0.35">
      <c r="A110" s="92"/>
      <c r="B110" s="93"/>
      <c r="C110" s="242"/>
    </row>
    <row r="111" spans="1:3" ht="21.95" hidden="1" customHeight="1" x14ac:dyDescent="0.35">
      <c r="A111" s="92"/>
      <c r="B111" s="93"/>
      <c r="C111" s="242"/>
    </row>
    <row r="112" spans="1:3" ht="21.95" hidden="1" customHeight="1" x14ac:dyDescent="0.35">
      <c r="A112" s="92"/>
      <c r="B112" s="93"/>
      <c r="C112" s="242"/>
    </row>
    <row r="113" spans="1:3" ht="21.95" hidden="1" customHeight="1" x14ac:dyDescent="0.35">
      <c r="A113" s="92"/>
      <c r="B113" s="93"/>
      <c r="C113" s="242"/>
    </row>
    <row r="114" spans="1:3" ht="21.95" hidden="1" customHeight="1" x14ac:dyDescent="0.35">
      <c r="A114" s="92"/>
      <c r="B114" s="93"/>
      <c r="C114" s="242"/>
    </row>
    <row r="115" spans="1:3" ht="21.95" hidden="1" customHeight="1" x14ac:dyDescent="0.35">
      <c r="A115" s="92"/>
      <c r="B115" s="93"/>
      <c r="C115" s="242"/>
    </row>
    <row r="116" spans="1:3" ht="21.95" hidden="1" customHeight="1" x14ac:dyDescent="0.35">
      <c r="A116" s="92"/>
      <c r="B116" s="93"/>
      <c r="C116" s="242"/>
    </row>
    <row r="117" spans="1:3" ht="21.95" hidden="1" customHeight="1" x14ac:dyDescent="0.35">
      <c r="A117" s="92"/>
      <c r="B117" s="93"/>
      <c r="C117" s="242"/>
    </row>
    <row r="118" spans="1:3" ht="21.95" hidden="1" customHeight="1" x14ac:dyDescent="0.35">
      <c r="A118" s="92"/>
      <c r="B118" s="93"/>
      <c r="C118" s="242"/>
    </row>
    <row r="119" spans="1:3" ht="21.95" hidden="1" customHeight="1" x14ac:dyDescent="0.35">
      <c r="A119" s="92"/>
      <c r="B119" s="93"/>
      <c r="C119" s="242"/>
    </row>
    <row r="120" spans="1:3" ht="21.95" hidden="1" customHeight="1" x14ac:dyDescent="0.35">
      <c r="A120" s="92"/>
      <c r="B120" s="93"/>
      <c r="C120" s="242"/>
    </row>
    <row r="121" spans="1:3" ht="21.95" hidden="1" customHeight="1" x14ac:dyDescent="0.35">
      <c r="A121" s="92"/>
      <c r="B121" s="93"/>
      <c r="C121" s="242"/>
    </row>
    <row r="122" spans="1:3" ht="21.95" hidden="1" customHeight="1" x14ac:dyDescent="0.35">
      <c r="A122" s="92"/>
      <c r="B122" s="93"/>
      <c r="C122" s="242"/>
    </row>
    <row r="123" spans="1:3" ht="21.95" hidden="1" customHeight="1" x14ac:dyDescent="0.35">
      <c r="A123" s="92"/>
      <c r="B123" s="93"/>
      <c r="C123" s="242"/>
    </row>
    <row r="124" spans="1:3" ht="21.95" hidden="1" customHeight="1" x14ac:dyDescent="0.35">
      <c r="A124" s="92"/>
      <c r="B124" s="93"/>
      <c r="C124" s="242"/>
    </row>
    <row r="125" spans="1:3" ht="21.95" customHeight="1" x14ac:dyDescent="0.35">
      <c r="A125" s="92"/>
      <c r="B125" s="93"/>
      <c r="C125" s="242"/>
    </row>
    <row r="126" spans="1:3" ht="21.95" customHeight="1" x14ac:dyDescent="0.35">
      <c r="A126" s="92"/>
      <c r="B126" s="93"/>
      <c r="C126" s="242"/>
    </row>
    <row r="127" spans="1:3" ht="21.95" customHeight="1" x14ac:dyDescent="0.35">
      <c r="A127" s="92"/>
      <c r="B127" s="93"/>
      <c r="C127" s="242"/>
    </row>
    <row r="128" spans="1:3" ht="21.95" customHeight="1" x14ac:dyDescent="0.35">
      <c r="A128" s="92"/>
      <c r="B128" s="97"/>
      <c r="C128" s="242"/>
    </row>
    <row r="129" spans="1:3" s="99" customFormat="1" ht="31.9" customHeight="1" x14ac:dyDescent="0.5">
      <c r="A129" s="402" t="s">
        <v>235</v>
      </c>
      <c r="B129" s="403"/>
      <c r="C129" s="98">
        <f>SUM(C9:C128)</f>
        <v>0</v>
      </c>
    </row>
    <row r="130" spans="1:3" x14ac:dyDescent="0.35">
      <c r="B130" s="135"/>
    </row>
    <row r="131" spans="1:3" ht="26.25" x14ac:dyDescent="0.4">
      <c r="A131" s="84"/>
      <c r="B131" s="239" t="s">
        <v>191</v>
      </c>
    </row>
    <row r="132" spans="1:3" ht="23.25" x14ac:dyDescent="0.35">
      <c r="A132" s="84"/>
      <c r="B132" s="244" t="s">
        <v>306</v>
      </c>
    </row>
    <row r="133" spans="1:3" ht="23.25" x14ac:dyDescent="0.35">
      <c r="B133" s="243" t="s">
        <v>319</v>
      </c>
    </row>
    <row r="134" spans="1:3" ht="23.25" x14ac:dyDescent="0.35">
      <c r="B134" s="245" t="s">
        <v>311</v>
      </c>
    </row>
    <row r="135" spans="1:3" ht="23.25" x14ac:dyDescent="0.35">
      <c r="B135" s="246" t="s">
        <v>312</v>
      </c>
    </row>
  </sheetData>
  <mergeCells count="7">
    <mergeCell ref="A129:B129"/>
    <mergeCell ref="C7:C8"/>
    <mergeCell ref="A2:C2"/>
    <mergeCell ref="A3:C3"/>
    <mergeCell ref="A4:C4"/>
    <mergeCell ref="A7:A8"/>
    <mergeCell ref="B7:B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BC139"/>
  <sheetViews>
    <sheetView zoomScale="90" zoomScaleNormal="90" workbookViewId="0">
      <selection activeCell="D130" sqref="D130"/>
    </sheetView>
  </sheetViews>
  <sheetFormatPr defaultColWidth="9.140625" defaultRowHeight="21" x14ac:dyDescent="0.35"/>
  <cols>
    <col min="1" max="1" width="5.42578125" style="80" customWidth="1"/>
    <col min="2" max="2" width="11.5703125" style="272" customWidth="1"/>
    <col min="3" max="3" width="18.42578125" style="80" customWidth="1"/>
    <col min="4" max="4" width="11.7109375" style="80" customWidth="1"/>
    <col min="5" max="6" width="4.85546875" style="80" bestFit="1" customWidth="1"/>
    <col min="7" max="7" width="4.85546875" style="81" bestFit="1" customWidth="1"/>
    <col min="8" max="10" width="3.85546875" style="82" customWidth="1"/>
    <col min="11" max="14" width="3.85546875" style="80" customWidth="1"/>
    <col min="15" max="17" width="3.85546875" style="82" customWidth="1"/>
    <col min="18" max="30" width="3.85546875" style="80" customWidth="1"/>
    <col min="31" max="52" width="3.85546875" style="82" customWidth="1"/>
    <col min="53" max="53" width="4.140625" style="82" customWidth="1"/>
    <col min="54" max="54" width="3.85546875" style="82" customWidth="1"/>
    <col min="55" max="55" width="21" style="81" bestFit="1" customWidth="1"/>
    <col min="56" max="56" width="7" style="84" customWidth="1"/>
    <col min="57" max="16384" width="9.140625" style="84"/>
  </cols>
  <sheetData>
    <row r="2" spans="1:55" x14ac:dyDescent="0.35">
      <c r="BC2" s="83" t="s">
        <v>298</v>
      </c>
    </row>
    <row r="3" spans="1:55" s="85" customFormat="1" ht="27" customHeight="1" x14ac:dyDescent="0.5">
      <c r="A3" s="406" t="s">
        <v>336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</row>
    <row r="4" spans="1:55" s="85" customFormat="1" ht="27" customHeight="1" x14ac:dyDescent="0.5">
      <c r="A4" s="406" t="str">
        <f>ปริมาณงาน!V4</f>
        <v>สำนักงานเขตพื้นที่การศึกษา.............................เขต..........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</row>
    <row r="5" spans="1:55" s="85" customFormat="1" ht="27" customHeight="1" x14ac:dyDescent="0.5">
      <c r="A5" s="406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</row>
    <row r="6" spans="1:55" s="85" customFormat="1" ht="10.5" customHeight="1" x14ac:dyDescent="0.5">
      <c r="A6" s="236"/>
      <c r="B6" s="281"/>
      <c r="C6" s="236"/>
      <c r="D6" s="286"/>
      <c r="E6" s="286"/>
      <c r="F6" s="28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326"/>
      <c r="AY6" s="326"/>
      <c r="AZ6" s="236"/>
      <c r="BA6" s="262"/>
      <c r="BB6" s="284"/>
      <c r="BC6" s="236"/>
    </row>
    <row r="7" spans="1:55" ht="13.9" customHeight="1" x14ac:dyDescent="0.35"/>
    <row r="8" spans="1:55" s="86" customFormat="1" ht="36.75" customHeight="1" x14ac:dyDescent="0.5">
      <c r="A8" s="419" t="s">
        <v>133</v>
      </c>
      <c r="B8" s="409" t="s">
        <v>374</v>
      </c>
      <c r="C8" s="419" t="s">
        <v>134</v>
      </c>
      <c r="D8" s="404" t="s">
        <v>332</v>
      </c>
      <c r="E8" s="421" t="s">
        <v>307</v>
      </c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3"/>
    </row>
    <row r="9" spans="1:55" s="86" customFormat="1" ht="21.4" customHeight="1" x14ac:dyDescent="0.5">
      <c r="A9" s="420"/>
      <c r="B9" s="410"/>
      <c r="C9" s="420"/>
      <c r="D9" s="413"/>
      <c r="E9" s="424" t="s">
        <v>192</v>
      </c>
      <c r="F9" s="424"/>
      <c r="G9" s="414" t="s">
        <v>113</v>
      </c>
      <c r="H9" s="414" t="s">
        <v>193</v>
      </c>
      <c r="I9" s="415" t="s">
        <v>194</v>
      </c>
      <c r="J9" s="415" t="s">
        <v>195</v>
      </c>
      <c r="K9" s="415" t="s">
        <v>196</v>
      </c>
      <c r="L9" s="414" t="s">
        <v>197</v>
      </c>
      <c r="M9" s="414" t="s">
        <v>198</v>
      </c>
      <c r="N9" s="414" t="s">
        <v>199</v>
      </c>
      <c r="O9" s="415" t="s">
        <v>200</v>
      </c>
      <c r="P9" s="415" t="s">
        <v>201</v>
      </c>
      <c r="Q9" s="415" t="s">
        <v>202</v>
      </c>
      <c r="R9" s="415" t="s">
        <v>203</v>
      </c>
      <c r="S9" s="415" t="s">
        <v>204</v>
      </c>
      <c r="T9" s="415" t="s">
        <v>205</v>
      </c>
      <c r="U9" s="415" t="s">
        <v>206</v>
      </c>
      <c r="V9" s="415" t="s">
        <v>207</v>
      </c>
      <c r="W9" s="415" t="s">
        <v>208</v>
      </c>
      <c r="X9" s="415" t="s">
        <v>209</v>
      </c>
      <c r="Y9" s="418" t="s">
        <v>210</v>
      </c>
      <c r="Z9" s="415" t="s">
        <v>211</v>
      </c>
      <c r="AA9" s="415" t="s">
        <v>212</v>
      </c>
      <c r="AB9" s="415" t="s">
        <v>213</v>
      </c>
      <c r="AC9" s="414" t="s">
        <v>214</v>
      </c>
      <c r="AD9" s="414" t="s">
        <v>215</v>
      </c>
      <c r="AE9" s="414" t="s">
        <v>216</v>
      </c>
      <c r="AF9" s="414" t="s">
        <v>217</v>
      </c>
      <c r="AG9" s="414" t="s">
        <v>218</v>
      </c>
      <c r="AH9" s="414" t="s">
        <v>219</v>
      </c>
      <c r="AI9" s="414" t="s">
        <v>220</v>
      </c>
      <c r="AJ9" s="414" t="s">
        <v>221</v>
      </c>
      <c r="AK9" s="414" t="s">
        <v>222</v>
      </c>
      <c r="AL9" s="414" t="s">
        <v>223</v>
      </c>
      <c r="AM9" s="414" t="s">
        <v>224</v>
      </c>
      <c r="AN9" s="414" t="s">
        <v>225</v>
      </c>
      <c r="AO9" s="414" t="s">
        <v>226</v>
      </c>
      <c r="AP9" s="414" t="s">
        <v>227</v>
      </c>
      <c r="AQ9" s="414" t="s">
        <v>228</v>
      </c>
      <c r="AR9" s="414" t="s">
        <v>229</v>
      </c>
      <c r="AS9" s="414" t="s">
        <v>230</v>
      </c>
      <c r="AT9" s="414" t="s">
        <v>231</v>
      </c>
      <c r="AU9" s="414" t="s">
        <v>232</v>
      </c>
      <c r="AV9" s="414" t="s">
        <v>233</v>
      </c>
      <c r="AW9" s="430" t="s">
        <v>331</v>
      </c>
      <c r="AX9" s="427" t="s">
        <v>377</v>
      </c>
      <c r="AY9" s="427" t="s">
        <v>378</v>
      </c>
      <c r="AZ9" s="427" t="s">
        <v>379</v>
      </c>
      <c r="BA9" s="426" t="s">
        <v>235</v>
      </c>
    </row>
    <row r="10" spans="1:55" s="86" customFormat="1" x14ac:dyDescent="0.5">
      <c r="A10" s="420"/>
      <c r="B10" s="410"/>
      <c r="C10" s="420"/>
      <c r="D10" s="413"/>
      <c r="E10" s="416" t="s">
        <v>236</v>
      </c>
      <c r="F10" s="416" t="s">
        <v>237</v>
      </c>
      <c r="G10" s="414"/>
      <c r="H10" s="414"/>
      <c r="I10" s="415"/>
      <c r="J10" s="415"/>
      <c r="K10" s="415"/>
      <c r="L10" s="414"/>
      <c r="M10" s="414"/>
      <c r="N10" s="414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8"/>
      <c r="Z10" s="415"/>
      <c r="AA10" s="415"/>
      <c r="AB10" s="415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25"/>
      <c r="AN10" s="414"/>
      <c r="AO10" s="425"/>
      <c r="AP10" s="414"/>
      <c r="AQ10" s="414"/>
      <c r="AR10" s="414"/>
      <c r="AS10" s="414"/>
      <c r="AT10" s="414"/>
      <c r="AU10" s="414"/>
      <c r="AV10" s="414"/>
      <c r="AW10" s="430"/>
      <c r="AX10" s="428"/>
      <c r="AY10" s="428"/>
      <c r="AZ10" s="428"/>
      <c r="BA10" s="426"/>
    </row>
    <row r="11" spans="1:55" s="86" customFormat="1" x14ac:dyDescent="0.5">
      <c r="A11" s="420"/>
      <c r="B11" s="410"/>
      <c r="C11" s="420"/>
      <c r="D11" s="413"/>
      <c r="E11" s="417"/>
      <c r="F11" s="417"/>
      <c r="G11" s="414"/>
      <c r="H11" s="414"/>
      <c r="I11" s="415"/>
      <c r="J11" s="415"/>
      <c r="K11" s="415"/>
      <c r="L11" s="414"/>
      <c r="M11" s="414"/>
      <c r="N11" s="414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8"/>
      <c r="Z11" s="415"/>
      <c r="AA11" s="415"/>
      <c r="AB11" s="415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25"/>
      <c r="AN11" s="414"/>
      <c r="AO11" s="425"/>
      <c r="AP11" s="414"/>
      <c r="AQ11" s="414"/>
      <c r="AR11" s="414"/>
      <c r="AS11" s="414"/>
      <c r="AT11" s="414"/>
      <c r="AU11" s="414"/>
      <c r="AV11" s="414"/>
      <c r="AW11" s="430"/>
      <c r="AX11" s="428"/>
      <c r="AY11" s="428"/>
      <c r="AZ11" s="428"/>
      <c r="BA11" s="426"/>
    </row>
    <row r="12" spans="1:55" s="86" customFormat="1" x14ac:dyDescent="0.5">
      <c r="A12" s="420"/>
      <c r="B12" s="410"/>
      <c r="C12" s="420"/>
      <c r="D12" s="413"/>
      <c r="E12" s="417"/>
      <c r="F12" s="417"/>
      <c r="G12" s="414"/>
      <c r="H12" s="414"/>
      <c r="I12" s="415"/>
      <c r="J12" s="415"/>
      <c r="K12" s="415"/>
      <c r="L12" s="414"/>
      <c r="M12" s="414"/>
      <c r="N12" s="414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8"/>
      <c r="Z12" s="415"/>
      <c r="AA12" s="415"/>
      <c r="AB12" s="415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25"/>
      <c r="AN12" s="414"/>
      <c r="AO12" s="425"/>
      <c r="AP12" s="414"/>
      <c r="AQ12" s="414"/>
      <c r="AR12" s="414"/>
      <c r="AS12" s="414"/>
      <c r="AT12" s="414"/>
      <c r="AU12" s="414"/>
      <c r="AV12" s="414"/>
      <c r="AW12" s="430"/>
      <c r="AX12" s="428"/>
      <c r="AY12" s="428"/>
      <c r="AZ12" s="428"/>
      <c r="BA12" s="426"/>
    </row>
    <row r="13" spans="1:55" s="86" customFormat="1" x14ac:dyDescent="0.5">
      <c r="A13" s="420"/>
      <c r="B13" s="411"/>
      <c r="C13" s="420"/>
      <c r="D13" s="405"/>
      <c r="E13" s="417"/>
      <c r="F13" s="417"/>
      <c r="G13" s="414"/>
      <c r="H13" s="414"/>
      <c r="I13" s="415"/>
      <c r="J13" s="415"/>
      <c r="K13" s="415"/>
      <c r="L13" s="414"/>
      <c r="M13" s="414"/>
      <c r="N13" s="414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8"/>
      <c r="Z13" s="415"/>
      <c r="AA13" s="415"/>
      <c r="AB13" s="415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25"/>
      <c r="AN13" s="414"/>
      <c r="AO13" s="425"/>
      <c r="AP13" s="414"/>
      <c r="AQ13" s="414"/>
      <c r="AR13" s="414"/>
      <c r="AS13" s="414"/>
      <c r="AT13" s="414"/>
      <c r="AU13" s="414"/>
      <c r="AV13" s="414"/>
      <c r="AW13" s="430"/>
      <c r="AX13" s="429"/>
      <c r="AY13" s="429"/>
      <c r="AZ13" s="429"/>
      <c r="BA13" s="426"/>
      <c r="BC13" s="294" t="s">
        <v>238</v>
      </c>
    </row>
    <row r="14" spans="1:55" ht="21.95" customHeight="1" x14ac:dyDescent="0.35">
      <c r="A14" s="87">
        <v>1</v>
      </c>
      <c r="B14" s="282"/>
      <c r="C14" s="88"/>
      <c r="D14" s="88"/>
      <c r="E14" s="150"/>
      <c r="F14" s="90"/>
      <c r="G14" s="90"/>
      <c r="H14" s="90"/>
      <c r="I14" s="89"/>
      <c r="J14" s="89"/>
      <c r="K14" s="89"/>
      <c r="L14" s="89"/>
      <c r="M14" s="90"/>
      <c r="N14" s="90"/>
      <c r="O14" s="90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6">
        <f>SUM(E14:AZ14)</f>
        <v>0</v>
      </c>
      <c r="BB14" s="84"/>
      <c r="BC14" s="202">
        <f>BA14-ปริมาณงาน!AU10</f>
        <v>0</v>
      </c>
    </row>
    <row r="15" spans="1:55" ht="21.95" customHeight="1" x14ac:dyDescent="0.35">
      <c r="A15" s="92">
        <v>2</v>
      </c>
      <c r="B15" s="275"/>
      <c r="C15" s="93"/>
      <c r="D15" s="93"/>
      <c r="E15" s="165"/>
      <c r="F15" s="95"/>
      <c r="G15" s="95"/>
      <c r="H15" s="95"/>
      <c r="I15" s="94"/>
      <c r="J15" s="94"/>
      <c r="K15" s="94"/>
      <c r="L15" s="94"/>
      <c r="M15" s="95"/>
      <c r="N15" s="95"/>
      <c r="O15" s="95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6">
        <f t="shared" ref="BA15:BA78" si="0">SUM(E15:AZ15)</f>
        <v>0</v>
      </c>
      <c r="BB15" s="84"/>
      <c r="BC15" s="202">
        <f>BA15-ปริมาณงาน!AU11</f>
        <v>0</v>
      </c>
    </row>
    <row r="16" spans="1:55" ht="21.95" customHeight="1" x14ac:dyDescent="0.35">
      <c r="A16" s="92">
        <v>3</v>
      </c>
      <c r="B16" s="275"/>
      <c r="C16" s="93"/>
      <c r="D16" s="93"/>
      <c r="E16" s="165"/>
      <c r="F16" s="95"/>
      <c r="G16" s="95"/>
      <c r="H16" s="95"/>
      <c r="I16" s="94"/>
      <c r="J16" s="94"/>
      <c r="K16" s="94"/>
      <c r="L16" s="94"/>
      <c r="M16" s="95"/>
      <c r="N16" s="95"/>
      <c r="O16" s="95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6">
        <f t="shared" si="0"/>
        <v>0</v>
      </c>
      <c r="BB16" s="84"/>
      <c r="BC16" s="202">
        <f>BA16-ปริมาณงาน!AU12</f>
        <v>0</v>
      </c>
    </row>
    <row r="17" spans="1:55" ht="21.95" hidden="1" customHeight="1" x14ac:dyDescent="0.35">
      <c r="A17" s="92">
        <v>4</v>
      </c>
      <c r="B17" s="275"/>
      <c r="C17" s="93"/>
      <c r="D17" s="93"/>
      <c r="E17" s="165"/>
      <c r="F17" s="95"/>
      <c r="G17" s="95"/>
      <c r="H17" s="95"/>
      <c r="I17" s="94"/>
      <c r="J17" s="94"/>
      <c r="K17" s="94"/>
      <c r="L17" s="94"/>
      <c r="M17" s="95"/>
      <c r="N17" s="95"/>
      <c r="O17" s="95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6">
        <f t="shared" si="0"/>
        <v>0</v>
      </c>
      <c r="BB17" s="84"/>
      <c r="BC17" s="202">
        <f>BA17-ปริมาณงาน!AU13</f>
        <v>0</v>
      </c>
    </row>
    <row r="18" spans="1:55" ht="21.95" hidden="1" customHeight="1" x14ac:dyDescent="0.35">
      <c r="A18" s="92">
        <v>5</v>
      </c>
      <c r="B18" s="275"/>
      <c r="C18" s="93"/>
      <c r="D18" s="93"/>
      <c r="E18" s="165"/>
      <c r="F18" s="95"/>
      <c r="G18" s="95"/>
      <c r="H18" s="95"/>
      <c r="I18" s="94"/>
      <c r="J18" s="94"/>
      <c r="K18" s="94"/>
      <c r="L18" s="94"/>
      <c r="M18" s="95"/>
      <c r="N18" s="95"/>
      <c r="O18" s="95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6">
        <f t="shared" si="0"/>
        <v>0</v>
      </c>
      <c r="BB18" s="84"/>
      <c r="BC18" s="202">
        <f>BA18-ปริมาณงาน!AU14</f>
        <v>0</v>
      </c>
    </row>
    <row r="19" spans="1:55" ht="21.95" hidden="1" customHeight="1" x14ac:dyDescent="0.35">
      <c r="A19" s="92">
        <v>6</v>
      </c>
      <c r="B19" s="275"/>
      <c r="C19" s="93"/>
      <c r="D19" s="93"/>
      <c r="E19" s="165"/>
      <c r="F19" s="95"/>
      <c r="G19" s="95"/>
      <c r="H19" s="95"/>
      <c r="I19" s="94"/>
      <c r="J19" s="94"/>
      <c r="K19" s="94"/>
      <c r="L19" s="94"/>
      <c r="M19" s="95"/>
      <c r="N19" s="95"/>
      <c r="O19" s="95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6">
        <f t="shared" si="0"/>
        <v>0</v>
      </c>
      <c r="BB19" s="84"/>
      <c r="BC19" s="202">
        <f>BA19-ปริมาณงาน!AU15</f>
        <v>0</v>
      </c>
    </row>
    <row r="20" spans="1:55" ht="21.95" hidden="1" customHeight="1" x14ac:dyDescent="0.35">
      <c r="A20" s="92">
        <v>7</v>
      </c>
      <c r="B20" s="275"/>
      <c r="C20" s="93"/>
      <c r="D20" s="93"/>
      <c r="E20" s="165"/>
      <c r="F20" s="95"/>
      <c r="G20" s="95"/>
      <c r="H20" s="95"/>
      <c r="I20" s="94"/>
      <c r="J20" s="94"/>
      <c r="K20" s="94"/>
      <c r="L20" s="94"/>
      <c r="M20" s="95"/>
      <c r="N20" s="95"/>
      <c r="O20" s="95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6">
        <f t="shared" si="0"/>
        <v>0</v>
      </c>
      <c r="BB20" s="84"/>
      <c r="BC20" s="202">
        <f>BA20-ปริมาณงาน!AU16</f>
        <v>0</v>
      </c>
    </row>
    <row r="21" spans="1:55" ht="21.95" hidden="1" customHeight="1" x14ac:dyDescent="0.35">
      <c r="A21" s="92">
        <v>8</v>
      </c>
      <c r="B21" s="275"/>
      <c r="C21" s="93"/>
      <c r="D21" s="93"/>
      <c r="E21" s="165"/>
      <c r="F21" s="95"/>
      <c r="G21" s="95"/>
      <c r="H21" s="95"/>
      <c r="I21" s="94"/>
      <c r="J21" s="94"/>
      <c r="K21" s="94"/>
      <c r="L21" s="94"/>
      <c r="M21" s="95"/>
      <c r="N21" s="95"/>
      <c r="O21" s="9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6">
        <f t="shared" si="0"/>
        <v>0</v>
      </c>
      <c r="BB21" s="84"/>
      <c r="BC21" s="202">
        <f>BA21-ปริมาณงาน!AU17</f>
        <v>0</v>
      </c>
    </row>
    <row r="22" spans="1:55" ht="21.95" hidden="1" customHeight="1" x14ac:dyDescent="0.35">
      <c r="A22" s="92">
        <v>9</v>
      </c>
      <c r="B22" s="275"/>
      <c r="C22" s="93"/>
      <c r="D22" s="93"/>
      <c r="E22" s="165"/>
      <c r="F22" s="95"/>
      <c r="G22" s="95"/>
      <c r="H22" s="95"/>
      <c r="I22" s="94"/>
      <c r="J22" s="94"/>
      <c r="K22" s="94"/>
      <c r="L22" s="94"/>
      <c r="M22" s="95"/>
      <c r="N22" s="95"/>
      <c r="O22" s="95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6">
        <f t="shared" si="0"/>
        <v>0</v>
      </c>
      <c r="BB22" s="84"/>
      <c r="BC22" s="202">
        <f>BA22-ปริมาณงาน!AU18</f>
        <v>0</v>
      </c>
    </row>
    <row r="23" spans="1:55" ht="21.95" hidden="1" customHeight="1" x14ac:dyDescent="0.35">
      <c r="A23" s="92">
        <v>10</v>
      </c>
      <c r="B23" s="275"/>
      <c r="C23" s="93"/>
      <c r="D23" s="93"/>
      <c r="E23" s="165"/>
      <c r="F23" s="95"/>
      <c r="G23" s="95"/>
      <c r="H23" s="95"/>
      <c r="I23" s="94"/>
      <c r="J23" s="94"/>
      <c r="K23" s="94"/>
      <c r="L23" s="94"/>
      <c r="M23" s="95"/>
      <c r="N23" s="95"/>
      <c r="O23" s="95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6">
        <f t="shared" si="0"/>
        <v>0</v>
      </c>
      <c r="BB23" s="84"/>
      <c r="BC23" s="202">
        <f>BA23-ปริมาณงาน!AU19</f>
        <v>0</v>
      </c>
    </row>
    <row r="24" spans="1:55" ht="21.95" hidden="1" customHeight="1" x14ac:dyDescent="0.35">
      <c r="A24" s="92">
        <v>11</v>
      </c>
      <c r="B24" s="275"/>
      <c r="C24" s="93"/>
      <c r="D24" s="93"/>
      <c r="E24" s="165"/>
      <c r="F24" s="95"/>
      <c r="G24" s="95"/>
      <c r="H24" s="95"/>
      <c r="I24" s="94"/>
      <c r="J24" s="94"/>
      <c r="K24" s="94"/>
      <c r="L24" s="94"/>
      <c r="M24" s="95"/>
      <c r="N24" s="95"/>
      <c r="O24" s="95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6">
        <f t="shared" si="0"/>
        <v>0</v>
      </c>
      <c r="BB24" s="84"/>
      <c r="BC24" s="202">
        <f>BA24-ปริมาณงาน!AU20</f>
        <v>0</v>
      </c>
    </row>
    <row r="25" spans="1:55" ht="21.95" hidden="1" customHeight="1" x14ac:dyDescent="0.35">
      <c r="A25" s="92">
        <v>12</v>
      </c>
      <c r="B25" s="275"/>
      <c r="C25" s="93"/>
      <c r="D25" s="93"/>
      <c r="E25" s="165"/>
      <c r="F25" s="95"/>
      <c r="G25" s="95"/>
      <c r="H25" s="95"/>
      <c r="I25" s="94"/>
      <c r="J25" s="94"/>
      <c r="K25" s="94"/>
      <c r="L25" s="94"/>
      <c r="M25" s="95"/>
      <c r="N25" s="95"/>
      <c r="O25" s="95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6">
        <f t="shared" si="0"/>
        <v>0</v>
      </c>
      <c r="BB25" s="84"/>
      <c r="BC25" s="202">
        <f>BA25-ปริมาณงาน!AU21</f>
        <v>0</v>
      </c>
    </row>
    <row r="26" spans="1:55" ht="21.95" hidden="1" customHeight="1" x14ac:dyDescent="0.35">
      <c r="A26" s="92">
        <v>13</v>
      </c>
      <c r="B26" s="275"/>
      <c r="C26" s="93"/>
      <c r="D26" s="93"/>
      <c r="E26" s="165"/>
      <c r="F26" s="95"/>
      <c r="G26" s="95"/>
      <c r="H26" s="95"/>
      <c r="I26" s="94"/>
      <c r="J26" s="94"/>
      <c r="K26" s="94"/>
      <c r="L26" s="94"/>
      <c r="M26" s="95"/>
      <c r="N26" s="95"/>
      <c r="O26" s="95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6">
        <f t="shared" si="0"/>
        <v>0</v>
      </c>
      <c r="BB26" s="84"/>
      <c r="BC26" s="202">
        <f>BA26-ปริมาณงาน!AU22</f>
        <v>0</v>
      </c>
    </row>
    <row r="27" spans="1:55" ht="21.95" hidden="1" customHeight="1" x14ac:dyDescent="0.35">
      <c r="A27" s="92">
        <v>14</v>
      </c>
      <c r="B27" s="275"/>
      <c r="C27" s="93"/>
      <c r="D27" s="93"/>
      <c r="E27" s="165"/>
      <c r="F27" s="95"/>
      <c r="G27" s="95"/>
      <c r="H27" s="95"/>
      <c r="I27" s="94"/>
      <c r="J27" s="94"/>
      <c r="K27" s="94"/>
      <c r="L27" s="94"/>
      <c r="M27" s="95"/>
      <c r="N27" s="95"/>
      <c r="O27" s="95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6">
        <f t="shared" si="0"/>
        <v>0</v>
      </c>
      <c r="BB27" s="84"/>
      <c r="BC27" s="202">
        <f>BA27-ปริมาณงาน!AU23</f>
        <v>0</v>
      </c>
    </row>
    <row r="28" spans="1:55" ht="21.95" hidden="1" customHeight="1" x14ac:dyDescent="0.35">
      <c r="A28" s="92">
        <v>15</v>
      </c>
      <c r="B28" s="275"/>
      <c r="C28" s="93"/>
      <c r="D28" s="93"/>
      <c r="E28" s="165"/>
      <c r="F28" s="95"/>
      <c r="G28" s="95"/>
      <c r="H28" s="95"/>
      <c r="I28" s="94"/>
      <c r="J28" s="94"/>
      <c r="K28" s="94"/>
      <c r="L28" s="94"/>
      <c r="M28" s="95"/>
      <c r="N28" s="95"/>
      <c r="O28" s="95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6">
        <f t="shared" si="0"/>
        <v>0</v>
      </c>
      <c r="BB28" s="84"/>
      <c r="BC28" s="202">
        <f>BA28-ปริมาณงาน!AU24</f>
        <v>0</v>
      </c>
    </row>
    <row r="29" spans="1:55" ht="21.95" hidden="1" customHeight="1" x14ac:dyDescent="0.35">
      <c r="A29" s="92">
        <v>16</v>
      </c>
      <c r="B29" s="275"/>
      <c r="C29" s="93"/>
      <c r="D29" s="93"/>
      <c r="E29" s="165"/>
      <c r="F29" s="95"/>
      <c r="G29" s="95"/>
      <c r="H29" s="95"/>
      <c r="I29" s="94"/>
      <c r="J29" s="94"/>
      <c r="K29" s="94"/>
      <c r="L29" s="94"/>
      <c r="M29" s="95"/>
      <c r="N29" s="95"/>
      <c r="O29" s="95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6">
        <f t="shared" si="0"/>
        <v>0</v>
      </c>
      <c r="BB29" s="84"/>
      <c r="BC29" s="202">
        <f>BA29-ปริมาณงาน!AU25</f>
        <v>0</v>
      </c>
    </row>
    <row r="30" spans="1:55" ht="21.95" hidden="1" customHeight="1" x14ac:dyDescent="0.35">
      <c r="A30" s="92">
        <v>17</v>
      </c>
      <c r="B30" s="275"/>
      <c r="C30" s="93"/>
      <c r="D30" s="93"/>
      <c r="E30" s="165"/>
      <c r="F30" s="95"/>
      <c r="G30" s="95"/>
      <c r="H30" s="95"/>
      <c r="I30" s="94"/>
      <c r="J30" s="94"/>
      <c r="K30" s="94"/>
      <c r="L30" s="94"/>
      <c r="M30" s="95"/>
      <c r="N30" s="95"/>
      <c r="O30" s="95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>
        <f t="shared" si="0"/>
        <v>0</v>
      </c>
      <c r="BB30" s="84"/>
      <c r="BC30" s="202">
        <f>BA30-ปริมาณงาน!AU26</f>
        <v>0</v>
      </c>
    </row>
    <row r="31" spans="1:55" ht="21.95" hidden="1" customHeight="1" x14ac:dyDescent="0.35">
      <c r="A31" s="92">
        <v>18</v>
      </c>
      <c r="B31" s="275"/>
      <c r="C31" s="93"/>
      <c r="D31" s="93"/>
      <c r="E31" s="165"/>
      <c r="F31" s="95"/>
      <c r="G31" s="95"/>
      <c r="H31" s="95"/>
      <c r="I31" s="94"/>
      <c r="J31" s="94"/>
      <c r="K31" s="94"/>
      <c r="L31" s="94"/>
      <c r="M31" s="95"/>
      <c r="N31" s="95"/>
      <c r="O31" s="95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6">
        <f t="shared" si="0"/>
        <v>0</v>
      </c>
      <c r="BB31" s="84"/>
      <c r="BC31" s="202">
        <f>BA31-ปริมาณงาน!AU27</f>
        <v>0</v>
      </c>
    </row>
    <row r="32" spans="1:55" ht="21.95" hidden="1" customHeight="1" x14ac:dyDescent="0.35">
      <c r="A32" s="92">
        <v>19</v>
      </c>
      <c r="B32" s="275"/>
      <c r="C32" s="93"/>
      <c r="D32" s="93"/>
      <c r="E32" s="165"/>
      <c r="F32" s="95"/>
      <c r="G32" s="95"/>
      <c r="H32" s="95"/>
      <c r="I32" s="94"/>
      <c r="J32" s="94"/>
      <c r="K32" s="94"/>
      <c r="L32" s="94"/>
      <c r="M32" s="95"/>
      <c r="N32" s="95"/>
      <c r="O32" s="95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6">
        <f t="shared" si="0"/>
        <v>0</v>
      </c>
      <c r="BB32" s="84"/>
      <c r="BC32" s="202">
        <f>BA32-ปริมาณงาน!AU28</f>
        <v>0</v>
      </c>
    </row>
    <row r="33" spans="1:55" ht="21.95" hidden="1" customHeight="1" x14ac:dyDescent="0.35">
      <c r="A33" s="92">
        <v>20</v>
      </c>
      <c r="B33" s="275"/>
      <c r="C33" s="93"/>
      <c r="D33" s="93"/>
      <c r="E33" s="165"/>
      <c r="F33" s="95"/>
      <c r="G33" s="95"/>
      <c r="H33" s="95"/>
      <c r="I33" s="94"/>
      <c r="J33" s="94"/>
      <c r="K33" s="94"/>
      <c r="L33" s="94"/>
      <c r="M33" s="95"/>
      <c r="N33" s="95"/>
      <c r="O33" s="95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6">
        <f t="shared" si="0"/>
        <v>0</v>
      </c>
      <c r="BB33" s="84"/>
      <c r="BC33" s="202">
        <f>BA33-ปริมาณงาน!AU29</f>
        <v>0</v>
      </c>
    </row>
    <row r="34" spans="1:55" ht="21.95" hidden="1" customHeight="1" x14ac:dyDescent="0.35">
      <c r="A34" s="92">
        <v>21</v>
      </c>
      <c r="B34" s="275"/>
      <c r="C34" s="93"/>
      <c r="D34" s="93"/>
      <c r="E34" s="165"/>
      <c r="F34" s="95"/>
      <c r="G34" s="95"/>
      <c r="H34" s="95"/>
      <c r="I34" s="94"/>
      <c r="J34" s="94"/>
      <c r="K34" s="94"/>
      <c r="L34" s="94"/>
      <c r="M34" s="95"/>
      <c r="N34" s="95"/>
      <c r="O34" s="95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6">
        <f t="shared" si="0"/>
        <v>0</v>
      </c>
      <c r="BB34" s="84"/>
      <c r="BC34" s="202">
        <f>BA34-ปริมาณงาน!AU30</f>
        <v>0</v>
      </c>
    </row>
    <row r="35" spans="1:55" ht="21.95" hidden="1" customHeight="1" x14ac:dyDescent="0.35">
      <c r="A35" s="92">
        <v>22</v>
      </c>
      <c r="B35" s="275"/>
      <c r="C35" s="93"/>
      <c r="D35" s="93"/>
      <c r="E35" s="165"/>
      <c r="F35" s="95"/>
      <c r="G35" s="95"/>
      <c r="H35" s="95"/>
      <c r="I35" s="94"/>
      <c r="J35" s="94"/>
      <c r="K35" s="94"/>
      <c r="L35" s="94"/>
      <c r="M35" s="95"/>
      <c r="N35" s="95"/>
      <c r="O35" s="95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6">
        <f t="shared" si="0"/>
        <v>0</v>
      </c>
      <c r="BB35" s="84"/>
      <c r="BC35" s="202">
        <f>BA35-ปริมาณงาน!AU31</f>
        <v>0</v>
      </c>
    </row>
    <row r="36" spans="1:55" ht="21.95" hidden="1" customHeight="1" x14ac:dyDescent="0.35">
      <c r="A36" s="92">
        <v>23</v>
      </c>
      <c r="B36" s="275"/>
      <c r="C36" s="93"/>
      <c r="D36" s="93"/>
      <c r="E36" s="165"/>
      <c r="F36" s="95"/>
      <c r="G36" s="95"/>
      <c r="H36" s="95"/>
      <c r="I36" s="94"/>
      <c r="J36" s="94"/>
      <c r="K36" s="94"/>
      <c r="L36" s="94"/>
      <c r="M36" s="95"/>
      <c r="N36" s="95"/>
      <c r="O36" s="95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6">
        <f t="shared" si="0"/>
        <v>0</v>
      </c>
      <c r="BB36" s="84"/>
      <c r="BC36" s="202">
        <f>BA36-ปริมาณงาน!AU32</f>
        <v>0</v>
      </c>
    </row>
    <row r="37" spans="1:55" ht="21.95" hidden="1" customHeight="1" x14ac:dyDescent="0.35">
      <c r="A37" s="92">
        <v>24</v>
      </c>
      <c r="B37" s="275"/>
      <c r="C37" s="93"/>
      <c r="D37" s="93"/>
      <c r="E37" s="165"/>
      <c r="F37" s="95"/>
      <c r="G37" s="95"/>
      <c r="H37" s="95"/>
      <c r="I37" s="94"/>
      <c r="J37" s="94"/>
      <c r="K37" s="94"/>
      <c r="L37" s="94"/>
      <c r="M37" s="95"/>
      <c r="N37" s="95"/>
      <c r="O37" s="95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6">
        <f t="shared" si="0"/>
        <v>0</v>
      </c>
      <c r="BB37" s="84"/>
      <c r="BC37" s="202">
        <f>BA37-ปริมาณงาน!AU33</f>
        <v>0</v>
      </c>
    </row>
    <row r="38" spans="1:55" ht="21.95" hidden="1" customHeight="1" x14ac:dyDescent="0.35">
      <c r="A38" s="92">
        <v>25</v>
      </c>
      <c r="B38" s="275"/>
      <c r="C38" s="93"/>
      <c r="D38" s="93"/>
      <c r="E38" s="165"/>
      <c r="F38" s="95"/>
      <c r="G38" s="95"/>
      <c r="H38" s="95"/>
      <c r="I38" s="94"/>
      <c r="J38" s="94"/>
      <c r="K38" s="94"/>
      <c r="L38" s="94"/>
      <c r="M38" s="95"/>
      <c r="N38" s="95"/>
      <c r="O38" s="95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6">
        <f t="shared" si="0"/>
        <v>0</v>
      </c>
      <c r="BB38" s="84"/>
      <c r="BC38" s="202">
        <f>BA38-ปริมาณงาน!AU34</f>
        <v>0</v>
      </c>
    </row>
    <row r="39" spans="1:55" ht="21.95" hidden="1" customHeight="1" x14ac:dyDescent="0.35">
      <c r="A39" s="92">
        <v>26</v>
      </c>
      <c r="B39" s="275"/>
      <c r="C39" s="93"/>
      <c r="D39" s="93"/>
      <c r="E39" s="165"/>
      <c r="F39" s="95"/>
      <c r="G39" s="95"/>
      <c r="H39" s="95"/>
      <c r="I39" s="94"/>
      <c r="J39" s="94"/>
      <c r="K39" s="94"/>
      <c r="L39" s="94"/>
      <c r="M39" s="95"/>
      <c r="N39" s="95"/>
      <c r="O39" s="95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6">
        <f t="shared" si="0"/>
        <v>0</v>
      </c>
      <c r="BB39" s="84"/>
      <c r="BC39" s="202">
        <f>BA39-ปริมาณงาน!AU35</f>
        <v>0</v>
      </c>
    </row>
    <row r="40" spans="1:55" ht="21.95" hidden="1" customHeight="1" x14ac:dyDescent="0.35">
      <c r="A40" s="92">
        <v>27</v>
      </c>
      <c r="B40" s="275"/>
      <c r="C40" s="93"/>
      <c r="D40" s="93"/>
      <c r="E40" s="165"/>
      <c r="F40" s="95"/>
      <c r="G40" s="95"/>
      <c r="H40" s="95"/>
      <c r="I40" s="94"/>
      <c r="J40" s="94"/>
      <c r="K40" s="94"/>
      <c r="L40" s="94"/>
      <c r="M40" s="95"/>
      <c r="N40" s="95"/>
      <c r="O40" s="95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6">
        <f t="shared" si="0"/>
        <v>0</v>
      </c>
      <c r="BB40" s="84"/>
      <c r="BC40" s="202">
        <f>BA40-ปริมาณงาน!AU36</f>
        <v>0</v>
      </c>
    </row>
    <row r="41" spans="1:55" ht="21.95" hidden="1" customHeight="1" x14ac:dyDescent="0.35">
      <c r="A41" s="92">
        <v>28</v>
      </c>
      <c r="B41" s="275"/>
      <c r="C41" s="93"/>
      <c r="D41" s="93"/>
      <c r="E41" s="165"/>
      <c r="F41" s="95"/>
      <c r="G41" s="95"/>
      <c r="H41" s="95"/>
      <c r="I41" s="94"/>
      <c r="J41" s="94"/>
      <c r="K41" s="94"/>
      <c r="L41" s="94"/>
      <c r="M41" s="95"/>
      <c r="N41" s="95"/>
      <c r="O41" s="95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6">
        <f t="shared" si="0"/>
        <v>0</v>
      </c>
      <c r="BB41" s="84"/>
      <c r="BC41" s="202">
        <f>BA41-ปริมาณงาน!AU37</f>
        <v>0</v>
      </c>
    </row>
    <row r="42" spans="1:55" ht="21.95" hidden="1" customHeight="1" x14ac:dyDescent="0.35">
      <c r="A42" s="92">
        <v>29</v>
      </c>
      <c r="B42" s="275"/>
      <c r="C42" s="93"/>
      <c r="D42" s="93"/>
      <c r="E42" s="165"/>
      <c r="F42" s="95"/>
      <c r="G42" s="95"/>
      <c r="H42" s="95"/>
      <c r="I42" s="94"/>
      <c r="J42" s="94"/>
      <c r="K42" s="94"/>
      <c r="L42" s="94"/>
      <c r="M42" s="95"/>
      <c r="N42" s="95"/>
      <c r="O42" s="95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6">
        <f t="shared" si="0"/>
        <v>0</v>
      </c>
      <c r="BB42" s="84"/>
      <c r="BC42" s="202">
        <f>BA42-ปริมาณงาน!AU38</f>
        <v>0</v>
      </c>
    </row>
    <row r="43" spans="1:55" ht="21.95" hidden="1" customHeight="1" x14ac:dyDescent="0.35">
      <c r="A43" s="92">
        <v>30</v>
      </c>
      <c r="B43" s="275"/>
      <c r="C43" s="93"/>
      <c r="D43" s="93"/>
      <c r="E43" s="165"/>
      <c r="F43" s="95"/>
      <c r="G43" s="95"/>
      <c r="H43" s="95"/>
      <c r="I43" s="94"/>
      <c r="J43" s="94"/>
      <c r="K43" s="94"/>
      <c r="L43" s="94"/>
      <c r="M43" s="95"/>
      <c r="N43" s="95"/>
      <c r="O43" s="95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6">
        <f t="shared" si="0"/>
        <v>0</v>
      </c>
      <c r="BB43" s="84"/>
      <c r="BC43" s="202">
        <f>BA43-ปริมาณงาน!AU39</f>
        <v>0</v>
      </c>
    </row>
    <row r="44" spans="1:55" ht="21.95" hidden="1" customHeight="1" x14ac:dyDescent="0.35">
      <c r="A44" s="92">
        <v>31</v>
      </c>
      <c r="B44" s="275"/>
      <c r="C44" s="93"/>
      <c r="D44" s="93"/>
      <c r="E44" s="165"/>
      <c r="F44" s="95"/>
      <c r="G44" s="95"/>
      <c r="H44" s="95"/>
      <c r="I44" s="94"/>
      <c r="J44" s="94"/>
      <c r="K44" s="94"/>
      <c r="L44" s="94"/>
      <c r="M44" s="95"/>
      <c r="N44" s="95"/>
      <c r="O44" s="9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6">
        <f t="shared" si="0"/>
        <v>0</v>
      </c>
      <c r="BB44" s="84"/>
      <c r="BC44" s="202">
        <f>BA44-ปริมาณงาน!AU40</f>
        <v>0</v>
      </c>
    </row>
    <row r="45" spans="1:55" ht="21.95" hidden="1" customHeight="1" x14ac:dyDescent="0.35">
      <c r="A45" s="92">
        <v>32</v>
      </c>
      <c r="B45" s="275"/>
      <c r="C45" s="93"/>
      <c r="D45" s="93"/>
      <c r="E45" s="165"/>
      <c r="F45" s="95"/>
      <c r="G45" s="95"/>
      <c r="H45" s="95"/>
      <c r="I45" s="94"/>
      <c r="J45" s="94"/>
      <c r="K45" s="94"/>
      <c r="L45" s="94"/>
      <c r="M45" s="95"/>
      <c r="N45" s="95"/>
      <c r="O45" s="9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6">
        <f t="shared" si="0"/>
        <v>0</v>
      </c>
      <c r="BB45" s="84"/>
      <c r="BC45" s="202">
        <f>BA45-ปริมาณงาน!AU41</f>
        <v>0</v>
      </c>
    </row>
    <row r="46" spans="1:55" ht="21.95" hidden="1" customHeight="1" x14ac:dyDescent="0.35">
      <c r="A46" s="92">
        <v>33</v>
      </c>
      <c r="B46" s="275"/>
      <c r="C46" s="93"/>
      <c r="D46" s="93"/>
      <c r="E46" s="165"/>
      <c r="F46" s="95"/>
      <c r="G46" s="95"/>
      <c r="H46" s="95"/>
      <c r="I46" s="94"/>
      <c r="J46" s="94"/>
      <c r="K46" s="94"/>
      <c r="L46" s="94"/>
      <c r="M46" s="95"/>
      <c r="N46" s="95"/>
      <c r="O46" s="95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6">
        <f t="shared" si="0"/>
        <v>0</v>
      </c>
      <c r="BB46" s="84"/>
      <c r="BC46" s="202">
        <f>BA46-ปริมาณงาน!AU42</f>
        <v>0</v>
      </c>
    </row>
    <row r="47" spans="1:55" ht="21.95" hidden="1" customHeight="1" x14ac:dyDescent="0.35">
      <c r="A47" s="92">
        <v>34</v>
      </c>
      <c r="B47" s="275"/>
      <c r="C47" s="93"/>
      <c r="D47" s="93"/>
      <c r="E47" s="165"/>
      <c r="F47" s="95"/>
      <c r="G47" s="95"/>
      <c r="H47" s="95"/>
      <c r="I47" s="94"/>
      <c r="J47" s="94"/>
      <c r="K47" s="94"/>
      <c r="L47" s="94"/>
      <c r="M47" s="95"/>
      <c r="N47" s="95"/>
      <c r="O47" s="95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6">
        <f t="shared" si="0"/>
        <v>0</v>
      </c>
      <c r="BB47" s="84"/>
      <c r="BC47" s="202">
        <f>BA47-ปริมาณงาน!AU43</f>
        <v>0</v>
      </c>
    </row>
    <row r="48" spans="1:55" ht="21.95" hidden="1" customHeight="1" x14ac:dyDescent="0.35">
      <c r="A48" s="92">
        <v>35</v>
      </c>
      <c r="B48" s="275"/>
      <c r="C48" s="93"/>
      <c r="D48" s="93"/>
      <c r="E48" s="165"/>
      <c r="F48" s="95"/>
      <c r="G48" s="95"/>
      <c r="H48" s="95"/>
      <c r="I48" s="94"/>
      <c r="J48" s="94"/>
      <c r="K48" s="94"/>
      <c r="L48" s="94"/>
      <c r="M48" s="95"/>
      <c r="N48" s="95"/>
      <c r="O48" s="95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6">
        <f t="shared" si="0"/>
        <v>0</v>
      </c>
      <c r="BB48" s="84"/>
      <c r="BC48" s="202">
        <f>BA48-ปริมาณงาน!AU44</f>
        <v>0</v>
      </c>
    </row>
    <row r="49" spans="1:55" ht="21.95" hidden="1" customHeight="1" x14ac:dyDescent="0.35">
      <c r="A49" s="92">
        <v>36</v>
      </c>
      <c r="B49" s="275"/>
      <c r="C49" s="93"/>
      <c r="D49" s="93"/>
      <c r="E49" s="165"/>
      <c r="F49" s="95"/>
      <c r="G49" s="95"/>
      <c r="H49" s="95"/>
      <c r="I49" s="94"/>
      <c r="J49" s="94"/>
      <c r="K49" s="94"/>
      <c r="L49" s="94"/>
      <c r="M49" s="95"/>
      <c r="N49" s="95"/>
      <c r="O49" s="95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6">
        <f t="shared" si="0"/>
        <v>0</v>
      </c>
      <c r="BB49" s="84"/>
      <c r="BC49" s="202">
        <f>BA49-ปริมาณงาน!AU45</f>
        <v>0</v>
      </c>
    </row>
    <row r="50" spans="1:55" ht="21.95" hidden="1" customHeight="1" x14ac:dyDescent="0.35">
      <c r="A50" s="92">
        <v>37</v>
      </c>
      <c r="B50" s="275"/>
      <c r="C50" s="93"/>
      <c r="D50" s="93"/>
      <c r="E50" s="165"/>
      <c r="F50" s="95"/>
      <c r="G50" s="95"/>
      <c r="H50" s="95"/>
      <c r="I50" s="94"/>
      <c r="J50" s="94"/>
      <c r="K50" s="94"/>
      <c r="L50" s="94"/>
      <c r="M50" s="95"/>
      <c r="N50" s="95"/>
      <c r="O50" s="95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6">
        <f t="shared" si="0"/>
        <v>0</v>
      </c>
      <c r="BB50" s="84"/>
      <c r="BC50" s="202">
        <f>BA50-ปริมาณงาน!AU46</f>
        <v>0</v>
      </c>
    </row>
    <row r="51" spans="1:55" ht="21.95" hidden="1" customHeight="1" x14ac:dyDescent="0.35">
      <c r="A51" s="92">
        <v>38</v>
      </c>
      <c r="B51" s="275"/>
      <c r="C51" s="93"/>
      <c r="D51" s="93"/>
      <c r="E51" s="165"/>
      <c r="F51" s="95"/>
      <c r="G51" s="95"/>
      <c r="H51" s="95"/>
      <c r="I51" s="94"/>
      <c r="J51" s="94"/>
      <c r="K51" s="94"/>
      <c r="L51" s="94"/>
      <c r="M51" s="95"/>
      <c r="N51" s="95"/>
      <c r="O51" s="95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6">
        <f t="shared" si="0"/>
        <v>0</v>
      </c>
      <c r="BB51" s="84"/>
      <c r="BC51" s="202">
        <f>BA51-ปริมาณงาน!AU47</f>
        <v>0</v>
      </c>
    </row>
    <row r="52" spans="1:55" ht="21.95" hidden="1" customHeight="1" x14ac:dyDescent="0.35">
      <c r="A52" s="92">
        <v>39</v>
      </c>
      <c r="B52" s="275"/>
      <c r="C52" s="93"/>
      <c r="D52" s="93"/>
      <c r="E52" s="165"/>
      <c r="F52" s="95"/>
      <c r="G52" s="95"/>
      <c r="H52" s="95"/>
      <c r="I52" s="94"/>
      <c r="J52" s="94"/>
      <c r="K52" s="94"/>
      <c r="L52" s="94"/>
      <c r="M52" s="95"/>
      <c r="N52" s="95"/>
      <c r="O52" s="95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6">
        <f t="shared" si="0"/>
        <v>0</v>
      </c>
      <c r="BB52" s="84"/>
      <c r="BC52" s="202">
        <f>BA52-ปริมาณงาน!AU48</f>
        <v>0</v>
      </c>
    </row>
    <row r="53" spans="1:55" ht="21.95" hidden="1" customHeight="1" x14ac:dyDescent="0.35">
      <c r="A53" s="92">
        <v>40</v>
      </c>
      <c r="B53" s="275"/>
      <c r="C53" s="93"/>
      <c r="D53" s="93"/>
      <c r="E53" s="165"/>
      <c r="F53" s="95"/>
      <c r="G53" s="95"/>
      <c r="H53" s="95"/>
      <c r="I53" s="94"/>
      <c r="J53" s="94"/>
      <c r="K53" s="94"/>
      <c r="L53" s="94"/>
      <c r="M53" s="95"/>
      <c r="N53" s="95"/>
      <c r="O53" s="95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6">
        <f t="shared" si="0"/>
        <v>0</v>
      </c>
      <c r="BB53" s="84"/>
      <c r="BC53" s="202">
        <f>BA53-ปริมาณงาน!AU49</f>
        <v>0</v>
      </c>
    </row>
    <row r="54" spans="1:55" ht="21.95" hidden="1" customHeight="1" x14ac:dyDescent="0.35">
      <c r="A54" s="92">
        <v>41</v>
      </c>
      <c r="B54" s="275"/>
      <c r="C54" s="93"/>
      <c r="D54" s="93"/>
      <c r="E54" s="165"/>
      <c r="F54" s="95"/>
      <c r="G54" s="95"/>
      <c r="H54" s="95"/>
      <c r="I54" s="94"/>
      <c r="J54" s="94"/>
      <c r="K54" s="94"/>
      <c r="L54" s="94"/>
      <c r="M54" s="95"/>
      <c r="N54" s="95"/>
      <c r="O54" s="95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6">
        <f t="shared" si="0"/>
        <v>0</v>
      </c>
      <c r="BB54" s="84"/>
      <c r="BC54" s="202">
        <f>BA54-ปริมาณงาน!AU50</f>
        <v>0</v>
      </c>
    </row>
    <row r="55" spans="1:55" ht="21.95" hidden="1" customHeight="1" x14ac:dyDescent="0.35">
      <c r="A55" s="92">
        <v>42</v>
      </c>
      <c r="B55" s="275"/>
      <c r="C55" s="93"/>
      <c r="D55" s="93"/>
      <c r="E55" s="165"/>
      <c r="F55" s="95"/>
      <c r="G55" s="95"/>
      <c r="H55" s="95"/>
      <c r="I55" s="94"/>
      <c r="J55" s="94"/>
      <c r="K55" s="94"/>
      <c r="L55" s="94"/>
      <c r="M55" s="95"/>
      <c r="N55" s="95"/>
      <c r="O55" s="95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6">
        <f t="shared" si="0"/>
        <v>0</v>
      </c>
      <c r="BB55" s="84"/>
      <c r="BC55" s="202">
        <f>BA55-ปริมาณงาน!AU51</f>
        <v>0</v>
      </c>
    </row>
    <row r="56" spans="1:55" ht="21.95" hidden="1" customHeight="1" x14ac:dyDescent="0.35">
      <c r="A56" s="92">
        <v>43</v>
      </c>
      <c r="B56" s="275"/>
      <c r="C56" s="93"/>
      <c r="D56" s="93"/>
      <c r="E56" s="165"/>
      <c r="F56" s="95"/>
      <c r="G56" s="95"/>
      <c r="H56" s="95"/>
      <c r="I56" s="94"/>
      <c r="J56" s="94"/>
      <c r="K56" s="94"/>
      <c r="L56" s="94"/>
      <c r="M56" s="95"/>
      <c r="N56" s="95"/>
      <c r="O56" s="95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6">
        <f t="shared" si="0"/>
        <v>0</v>
      </c>
      <c r="BB56" s="84"/>
      <c r="BC56" s="202">
        <f>BA56-ปริมาณงาน!AU52</f>
        <v>0</v>
      </c>
    </row>
    <row r="57" spans="1:55" ht="21.95" hidden="1" customHeight="1" x14ac:dyDescent="0.35">
      <c r="A57" s="92">
        <v>44</v>
      </c>
      <c r="B57" s="275"/>
      <c r="C57" s="93"/>
      <c r="D57" s="93"/>
      <c r="E57" s="165"/>
      <c r="F57" s="95"/>
      <c r="G57" s="95"/>
      <c r="H57" s="95"/>
      <c r="I57" s="94"/>
      <c r="J57" s="94"/>
      <c r="K57" s="94"/>
      <c r="L57" s="94"/>
      <c r="M57" s="95"/>
      <c r="N57" s="95"/>
      <c r="O57" s="95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6">
        <f t="shared" si="0"/>
        <v>0</v>
      </c>
      <c r="BB57" s="84"/>
      <c r="BC57" s="202">
        <f>BA57-ปริมาณงาน!AU53</f>
        <v>0</v>
      </c>
    </row>
    <row r="58" spans="1:55" ht="21.95" hidden="1" customHeight="1" x14ac:dyDescent="0.35">
      <c r="A58" s="92">
        <v>45</v>
      </c>
      <c r="B58" s="275"/>
      <c r="C58" s="93"/>
      <c r="D58" s="93"/>
      <c r="E58" s="165"/>
      <c r="F58" s="95"/>
      <c r="G58" s="95"/>
      <c r="H58" s="95"/>
      <c r="I58" s="94"/>
      <c r="J58" s="94"/>
      <c r="K58" s="94"/>
      <c r="L58" s="94"/>
      <c r="M58" s="95"/>
      <c r="N58" s="95"/>
      <c r="O58" s="95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6">
        <f t="shared" si="0"/>
        <v>0</v>
      </c>
      <c r="BB58" s="84"/>
      <c r="BC58" s="202">
        <f>BA58-ปริมาณงาน!AU54</f>
        <v>0</v>
      </c>
    </row>
    <row r="59" spans="1:55" ht="21.95" hidden="1" customHeight="1" x14ac:dyDescent="0.35">
      <c r="A59" s="92">
        <v>46</v>
      </c>
      <c r="B59" s="275"/>
      <c r="C59" s="93"/>
      <c r="D59" s="93"/>
      <c r="E59" s="165"/>
      <c r="F59" s="95"/>
      <c r="G59" s="95"/>
      <c r="H59" s="95"/>
      <c r="I59" s="94"/>
      <c r="J59" s="94"/>
      <c r="K59" s="94"/>
      <c r="L59" s="94"/>
      <c r="M59" s="95"/>
      <c r="N59" s="95"/>
      <c r="O59" s="95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6">
        <f t="shared" si="0"/>
        <v>0</v>
      </c>
      <c r="BB59" s="84"/>
      <c r="BC59" s="202">
        <f>BA59-ปริมาณงาน!AU55</f>
        <v>0</v>
      </c>
    </row>
    <row r="60" spans="1:55" ht="21.95" hidden="1" customHeight="1" x14ac:dyDescent="0.35">
      <c r="A60" s="92">
        <v>47</v>
      </c>
      <c r="B60" s="275"/>
      <c r="C60" s="93"/>
      <c r="D60" s="93"/>
      <c r="E60" s="165"/>
      <c r="F60" s="95"/>
      <c r="G60" s="95"/>
      <c r="H60" s="95"/>
      <c r="I60" s="94"/>
      <c r="J60" s="94"/>
      <c r="K60" s="94"/>
      <c r="L60" s="94"/>
      <c r="M60" s="95"/>
      <c r="N60" s="95"/>
      <c r="O60" s="95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6">
        <f t="shared" si="0"/>
        <v>0</v>
      </c>
      <c r="BB60" s="84"/>
      <c r="BC60" s="202">
        <f>BA60-ปริมาณงาน!AU56</f>
        <v>0</v>
      </c>
    </row>
    <row r="61" spans="1:55" ht="21.95" hidden="1" customHeight="1" x14ac:dyDescent="0.35">
      <c r="A61" s="92">
        <v>48</v>
      </c>
      <c r="B61" s="275"/>
      <c r="C61" s="93"/>
      <c r="D61" s="93"/>
      <c r="E61" s="165"/>
      <c r="F61" s="95"/>
      <c r="G61" s="95"/>
      <c r="H61" s="95"/>
      <c r="I61" s="94"/>
      <c r="J61" s="94"/>
      <c r="K61" s="94"/>
      <c r="L61" s="94"/>
      <c r="M61" s="95"/>
      <c r="N61" s="95"/>
      <c r="O61" s="95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6">
        <f t="shared" si="0"/>
        <v>0</v>
      </c>
      <c r="BB61" s="84"/>
      <c r="BC61" s="202">
        <f>BA61-ปริมาณงาน!AU57</f>
        <v>0</v>
      </c>
    </row>
    <row r="62" spans="1:55" ht="21.95" hidden="1" customHeight="1" x14ac:dyDescent="0.35">
      <c r="A62" s="92">
        <v>49</v>
      </c>
      <c r="B62" s="275"/>
      <c r="C62" s="93"/>
      <c r="D62" s="93"/>
      <c r="E62" s="165"/>
      <c r="F62" s="95"/>
      <c r="G62" s="95"/>
      <c r="H62" s="95"/>
      <c r="I62" s="94"/>
      <c r="J62" s="94"/>
      <c r="K62" s="94"/>
      <c r="L62" s="94"/>
      <c r="M62" s="95"/>
      <c r="N62" s="95"/>
      <c r="O62" s="95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6">
        <f t="shared" si="0"/>
        <v>0</v>
      </c>
      <c r="BB62" s="84"/>
      <c r="BC62" s="202">
        <f>BA62-ปริมาณงาน!AU58</f>
        <v>0</v>
      </c>
    </row>
    <row r="63" spans="1:55" ht="21.95" hidden="1" customHeight="1" x14ac:dyDescent="0.35">
      <c r="A63" s="92">
        <v>50</v>
      </c>
      <c r="B63" s="275"/>
      <c r="C63" s="93"/>
      <c r="D63" s="93"/>
      <c r="E63" s="165"/>
      <c r="F63" s="95"/>
      <c r="G63" s="95"/>
      <c r="H63" s="95"/>
      <c r="I63" s="94"/>
      <c r="J63" s="94"/>
      <c r="K63" s="94"/>
      <c r="L63" s="94"/>
      <c r="M63" s="95"/>
      <c r="N63" s="95"/>
      <c r="O63" s="95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6">
        <f t="shared" si="0"/>
        <v>0</v>
      </c>
      <c r="BB63" s="84"/>
      <c r="BC63" s="202">
        <f>BA63-ปริมาณงาน!AU59</f>
        <v>0</v>
      </c>
    </row>
    <row r="64" spans="1:55" ht="21.95" hidden="1" customHeight="1" x14ac:dyDescent="0.35">
      <c r="A64" s="92">
        <v>51</v>
      </c>
      <c r="B64" s="275"/>
      <c r="C64" s="93"/>
      <c r="D64" s="93"/>
      <c r="E64" s="165"/>
      <c r="F64" s="95"/>
      <c r="G64" s="95"/>
      <c r="H64" s="95"/>
      <c r="I64" s="94"/>
      <c r="J64" s="94"/>
      <c r="K64" s="94"/>
      <c r="L64" s="94"/>
      <c r="M64" s="95"/>
      <c r="N64" s="95"/>
      <c r="O64" s="95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6">
        <f t="shared" si="0"/>
        <v>0</v>
      </c>
      <c r="BB64" s="84"/>
      <c r="BC64" s="202">
        <f>BA64-ปริมาณงาน!AU60</f>
        <v>0</v>
      </c>
    </row>
    <row r="65" spans="1:55" ht="21.95" hidden="1" customHeight="1" x14ac:dyDescent="0.35">
      <c r="A65" s="92">
        <v>52</v>
      </c>
      <c r="B65" s="275"/>
      <c r="C65" s="93"/>
      <c r="D65" s="93"/>
      <c r="E65" s="165"/>
      <c r="F65" s="95"/>
      <c r="G65" s="95"/>
      <c r="H65" s="95"/>
      <c r="I65" s="94"/>
      <c r="J65" s="94"/>
      <c r="K65" s="94"/>
      <c r="L65" s="94"/>
      <c r="M65" s="95"/>
      <c r="N65" s="95"/>
      <c r="O65" s="95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6">
        <f t="shared" si="0"/>
        <v>0</v>
      </c>
      <c r="BB65" s="84"/>
      <c r="BC65" s="202">
        <f>BA65-ปริมาณงาน!AU61</f>
        <v>0</v>
      </c>
    </row>
    <row r="66" spans="1:55" ht="21.95" hidden="1" customHeight="1" x14ac:dyDescent="0.35">
      <c r="A66" s="92">
        <v>53</v>
      </c>
      <c r="B66" s="275"/>
      <c r="C66" s="93"/>
      <c r="D66" s="93"/>
      <c r="E66" s="165"/>
      <c r="F66" s="95"/>
      <c r="G66" s="95"/>
      <c r="H66" s="95"/>
      <c r="I66" s="94"/>
      <c r="J66" s="94"/>
      <c r="K66" s="94"/>
      <c r="L66" s="94"/>
      <c r="M66" s="95"/>
      <c r="N66" s="95"/>
      <c r="O66" s="95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6">
        <f t="shared" si="0"/>
        <v>0</v>
      </c>
      <c r="BB66" s="84"/>
      <c r="BC66" s="202">
        <f>BA66-ปริมาณงาน!AU62</f>
        <v>0</v>
      </c>
    </row>
    <row r="67" spans="1:55" ht="21.95" hidden="1" customHeight="1" x14ac:dyDescent="0.35">
      <c r="A67" s="92">
        <v>54</v>
      </c>
      <c r="B67" s="275"/>
      <c r="C67" s="93"/>
      <c r="D67" s="93"/>
      <c r="E67" s="165"/>
      <c r="F67" s="95"/>
      <c r="G67" s="95"/>
      <c r="H67" s="95"/>
      <c r="I67" s="94"/>
      <c r="J67" s="94"/>
      <c r="K67" s="94"/>
      <c r="L67" s="94"/>
      <c r="M67" s="95"/>
      <c r="N67" s="95"/>
      <c r="O67" s="95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6">
        <f t="shared" si="0"/>
        <v>0</v>
      </c>
      <c r="BB67" s="84"/>
      <c r="BC67" s="202">
        <f>BA67-ปริมาณงาน!AU63</f>
        <v>0</v>
      </c>
    </row>
    <row r="68" spans="1:55" ht="21.95" hidden="1" customHeight="1" x14ac:dyDescent="0.35">
      <c r="A68" s="92">
        <v>55</v>
      </c>
      <c r="B68" s="275"/>
      <c r="C68" s="93"/>
      <c r="D68" s="93"/>
      <c r="E68" s="165"/>
      <c r="F68" s="95"/>
      <c r="G68" s="95"/>
      <c r="H68" s="95"/>
      <c r="I68" s="94"/>
      <c r="J68" s="94"/>
      <c r="K68" s="94"/>
      <c r="L68" s="94"/>
      <c r="M68" s="95"/>
      <c r="N68" s="95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6">
        <f t="shared" si="0"/>
        <v>0</v>
      </c>
      <c r="BB68" s="84"/>
      <c r="BC68" s="202">
        <f>BA68-ปริมาณงาน!AU64</f>
        <v>0</v>
      </c>
    </row>
    <row r="69" spans="1:55" ht="21.95" hidden="1" customHeight="1" x14ac:dyDescent="0.35">
      <c r="A69" s="92">
        <v>56</v>
      </c>
      <c r="B69" s="275"/>
      <c r="C69" s="93"/>
      <c r="D69" s="93"/>
      <c r="E69" s="165"/>
      <c r="F69" s="95"/>
      <c r="G69" s="95"/>
      <c r="H69" s="95"/>
      <c r="I69" s="94"/>
      <c r="J69" s="94"/>
      <c r="K69" s="94"/>
      <c r="L69" s="94"/>
      <c r="M69" s="95"/>
      <c r="N69" s="95"/>
      <c r="O69" s="95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6">
        <f t="shared" si="0"/>
        <v>0</v>
      </c>
      <c r="BB69" s="84"/>
      <c r="BC69" s="202">
        <f>BA69-ปริมาณงาน!AU65</f>
        <v>0</v>
      </c>
    </row>
    <row r="70" spans="1:55" ht="21.95" hidden="1" customHeight="1" x14ac:dyDescent="0.35">
      <c r="A70" s="92">
        <v>57</v>
      </c>
      <c r="B70" s="275"/>
      <c r="C70" s="93"/>
      <c r="D70" s="93"/>
      <c r="E70" s="165"/>
      <c r="F70" s="95"/>
      <c r="G70" s="95"/>
      <c r="H70" s="95"/>
      <c r="I70" s="94"/>
      <c r="J70" s="94"/>
      <c r="K70" s="94"/>
      <c r="L70" s="94"/>
      <c r="M70" s="95"/>
      <c r="N70" s="95"/>
      <c r="O70" s="95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6">
        <f t="shared" si="0"/>
        <v>0</v>
      </c>
      <c r="BB70" s="84"/>
      <c r="BC70" s="202">
        <f>BA70-ปริมาณงาน!AU66</f>
        <v>0</v>
      </c>
    </row>
    <row r="71" spans="1:55" ht="21.95" hidden="1" customHeight="1" x14ac:dyDescent="0.35">
      <c r="A71" s="92">
        <v>58</v>
      </c>
      <c r="B71" s="275"/>
      <c r="C71" s="93"/>
      <c r="D71" s="93"/>
      <c r="E71" s="165"/>
      <c r="F71" s="95"/>
      <c r="G71" s="95"/>
      <c r="H71" s="95"/>
      <c r="I71" s="94"/>
      <c r="J71" s="94"/>
      <c r="K71" s="94"/>
      <c r="L71" s="94"/>
      <c r="M71" s="95"/>
      <c r="N71" s="95"/>
      <c r="O71" s="95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6">
        <f t="shared" si="0"/>
        <v>0</v>
      </c>
      <c r="BB71" s="84"/>
      <c r="BC71" s="202">
        <f>BA71-ปริมาณงาน!AU67</f>
        <v>0</v>
      </c>
    </row>
    <row r="72" spans="1:55" ht="21.95" hidden="1" customHeight="1" x14ac:dyDescent="0.35">
      <c r="A72" s="92">
        <v>59</v>
      </c>
      <c r="B72" s="275"/>
      <c r="C72" s="93"/>
      <c r="D72" s="93"/>
      <c r="E72" s="165"/>
      <c r="F72" s="95"/>
      <c r="G72" s="95"/>
      <c r="H72" s="95"/>
      <c r="I72" s="94"/>
      <c r="J72" s="94"/>
      <c r="K72" s="94"/>
      <c r="L72" s="94"/>
      <c r="M72" s="95"/>
      <c r="N72" s="95"/>
      <c r="O72" s="95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6">
        <f t="shared" si="0"/>
        <v>0</v>
      </c>
      <c r="BB72" s="84"/>
      <c r="BC72" s="202">
        <f>BA72-ปริมาณงาน!AU68</f>
        <v>0</v>
      </c>
    </row>
    <row r="73" spans="1:55" ht="21.95" hidden="1" customHeight="1" x14ac:dyDescent="0.35">
      <c r="A73" s="92">
        <v>60</v>
      </c>
      <c r="B73" s="275"/>
      <c r="C73" s="93"/>
      <c r="D73" s="93"/>
      <c r="E73" s="165"/>
      <c r="F73" s="95"/>
      <c r="G73" s="95"/>
      <c r="H73" s="95"/>
      <c r="I73" s="94"/>
      <c r="J73" s="94"/>
      <c r="K73" s="94"/>
      <c r="L73" s="94"/>
      <c r="M73" s="95"/>
      <c r="N73" s="95"/>
      <c r="O73" s="95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6">
        <f t="shared" si="0"/>
        <v>0</v>
      </c>
      <c r="BB73" s="84"/>
      <c r="BC73" s="202">
        <f>BA73-ปริมาณงาน!AU69</f>
        <v>0</v>
      </c>
    </row>
    <row r="74" spans="1:55" ht="21.95" hidden="1" customHeight="1" x14ac:dyDescent="0.35">
      <c r="A74" s="92">
        <v>61</v>
      </c>
      <c r="B74" s="275"/>
      <c r="C74" s="93"/>
      <c r="D74" s="93"/>
      <c r="E74" s="165"/>
      <c r="F74" s="95"/>
      <c r="G74" s="95"/>
      <c r="H74" s="95"/>
      <c r="I74" s="94"/>
      <c r="J74" s="94"/>
      <c r="K74" s="94"/>
      <c r="L74" s="94"/>
      <c r="M74" s="95"/>
      <c r="N74" s="95"/>
      <c r="O74" s="95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6">
        <f t="shared" si="0"/>
        <v>0</v>
      </c>
      <c r="BB74" s="84"/>
      <c r="BC74" s="202">
        <f>BA74-ปริมาณงาน!AU70</f>
        <v>0</v>
      </c>
    </row>
    <row r="75" spans="1:55" ht="21.95" hidden="1" customHeight="1" x14ac:dyDescent="0.35">
      <c r="A75" s="92">
        <v>62</v>
      </c>
      <c r="B75" s="275"/>
      <c r="C75" s="93"/>
      <c r="D75" s="93"/>
      <c r="E75" s="165"/>
      <c r="F75" s="95"/>
      <c r="G75" s="95"/>
      <c r="H75" s="95"/>
      <c r="I75" s="94"/>
      <c r="J75" s="94"/>
      <c r="K75" s="94"/>
      <c r="L75" s="94"/>
      <c r="M75" s="95"/>
      <c r="N75" s="95"/>
      <c r="O75" s="95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6">
        <f t="shared" si="0"/>
        <v>0</v>
      </c>
      <c r="BB75" s="84"/>
      <c r="BC75" s="202">
        <f>BA75-ปริมาณงาน!AU71</f>
        <v>0</v>
      </c>
    </row>
    <row r="76" spans="1:55" ht="21.95" hidden="1" customHeight="1" x14ac:dyDescent="0.35">
      <c r="A76" s="92">
        <v>63</v>
      </c>
      <c r="B76" s="275"/>
      <c r="C76" s="93"/>
      <c r="D76" s="93"/>
      <c r="E76" s="165"/>
      <c r="F76" s="95"/>
      <c r="G76" s="95"/>
      <c r="H76" s="95"/>
      <c r="I76" s="94"/>
      <c r="J76" s="94"/>
      <c r="K76" s="94"/>
      <c r="L76" s="94"/>
      <c r="M76" s="95"/>
      <c r="N76" s="95"/>
      <c r="O76" s="95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6">
        <f t="shared" si="0"/>
        <v>0</v>
      </c>
      <c r="BB76" s="84"/>
      <c r="BC76" s="202">
        <f>BA76-ปริมาณงาน!AU72</f>
        <v>0</v>
      </c>
    </row>
    <row r="77" spans="1:55" ht="21.95" hidden="1" customHeight="1" x14ac:dyDescent="0.35">
      <c r="A77" s="92">
        <v>64</v>
      </c>
      <c r="B77" s="275"/>
      <c r="C77" s="93"/>
      <c r="D77" s="93"/>
      <c r="E77" s="165"/>
      <c r="F77" s="95"/>
      <c r="G77" s="95"/>
      <c r="H77" s="95"/>
      <c r="I77" s="94"/>
      <c r="J77" s="94"/>
      <c r="K77" s="94"/>
      <c r="L77" s="94"/>
      <c r="M77" s="95"/>
      <c r="N77" s="95"/>
      <c r="O77" s="95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6">
        <f t="shared" si="0"/>
        <v>0</v>
      </c>
      <c r="BB77" s="84"/>
      <c r="BC77" s="202">
        <f>BA77-ปริมาณงาน!AU73</f>
        <v>0</v>
      </c>
    </row>
    <row r="78" spans="1:55" ht="21.95" hidden="1" customHeight="1" x14ac:dyDescent="0.35">
      <c r="A78" s="92">
        <v>65</v>
      </c>
      <c r="B78" s="275"/>
      <c r="C78" s="93"/>
      <c r="D78" s="93"/>
      <c r="E78" s="165"/>
      <c r="F78" s="95"/>
      <c r="G78" s="95"/>
      <c r="H78" s="95"/>
      <c r="I78" s="94"/>
      <c r="J78" s="94"/>
      <c r="K78" s="94"/>
      <c r="L78" s="94"/>
      <c r="M78" s="95"/>
      <c r="N78" s="95"/>
      <c r="O78" s="95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6">
        <f t="shared" si="0"/>
        <v>0</v>
      </c>
      <c r="BB78" s="84"/>
      <c r="BC78" s="202">
        <f>BA78-ปริมาณงาน!AU74</f>
        <v>0</v>
      </c>
    </row>
    <row r="79" spans="1:55" ht="21.95" hidden="1" customHeight="1" x14ac:dyDescent="0.35">
      <c r="A79" s="92">
        <v>66</v>
      </c>
      <c r="B79" s="275"/>
      <c r="C79" s="93"/>
      <c r="D79" s="93"/>
      <c r="E79" s="165"/>
      <c r="F79" s="95"/>
      <c r="G79" s="95"/>
      <c r="H79" s="95"/>
      <c r="I79" s="94"/>
      <c r="J79" s="94"/>
      <c r="K79" s="94"/>
      <c r="L79" s="94"/>
      <c r="M79" s="95"/>
      <c r="N79" s="95"/>
      <c r="O79" s="95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6">
        <f t="shared" ref="BA79:BA133" si="1">SUM(E79:AZ79)</f>
        <v>0</v>
      </c>
      <c r="BB79" s="84"/>
      <c r="BC79" s="202">
        <f>BA79-ปริมาณงาน!AU75</f>
        <v>0</v>
      </c>
    </row>
    <row r="80" spans="1:55" ht="21.95" hidden="1" customHeight="1" x14ac:dyDescent="0.35">
      <c r="A80" s="92">
        <v>67</v>
      </c>
      <c r="B80" s="275"/>
      <c r="C80" s="93"/>
      <c r="D80" s="93"/>
      <c r="E80" s="165"/>
      <c r="F80" s="95"/>
      <c r="G80" s="95"/>
      <c r="H80" s="95"/>
      <c r="I80" s="94"/>
      <c r="J80" s="94"/>
      <c r="K80" s="94"/>
      <c r="L80" s="94"/>
      <c r="M80" s="95"/>
      <c r="N80" s="95"/>
      <c r="O80" s="95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6">
        <f t="shared" si="1"/>
        <v>0</v>
      </c>
      <c r="BB80" s="84"/>
      <c r="BC80" s="202">
        <f>BA80-ปริมาณงาน!AU76</f>
        <v>0</v>
      </c>
    </row>
    <row r="81" spans="1:55" ht="21.95" hidden="1" customHeight="1" x14ac:dyDescent="0.35">
      <c r="A81" s="92">
        <v>68</v>
      </c>
      <c r="B81" s="275"/>
      <c r="C81" s="93"/>
      <c r="D81" s="93"/>
      <c r="E81" s="165"/>
      <c r="F81" s="95"/>
      <c r="G81" s="95"/>
      <c r="H81" s="95"/>
      <c r="I81" s="94"/>
      <c r="J81" s="94"/>
      <c r="K81" s="94"/>
      <c r="L81" s="94"/>
      <c r="M81" s="95"/>
      <c r="N81" s="95"/>
      <c r="O81" s="95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6">
        <f t="shared" si="1"/>
        <v>0</v>
      </c>
      <c r="BB81" s="84"/>
      <c r="BC81" s="202">
        <f>BA81-ปริมาณงาน!AU77</f>
        <v>0</v>
      </c>
    </row>
    <row r="82" spans="1:55" ht="21.95" hidden="1" customHeight="1" x14ac:dyDescent="0.35">
      <c r="A82" s="92">
        <v>69</v>
      </c>
      <c r="B82" s="275"/>
      <c r="C82" s="93"/>
      <c r="D82" s="93"/>
      <c r="E82" s="165"/>
      <c r="F82" s="95"/>
      <c r="G82" s="95"/>
      <c r="H82" s="95"/>
      <c r="I82" s="94"/>
      <c r="J82" s="94"/>
      <c r="K82" s="94"/>
      <c r="L82" s="94"/>
      <c r="M82" s="95"/>
      <c r="N82" s="95"/>
      <c r="O82" s="95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6">
        <f t="shared" si="1"/>
        <v>0</v>
      </c>
      <c r="BB82" s="84"/>
      <c r="BC82" s="202">
        <f>BA82-ปริมาณงาน!AU78</f>
        <v>0</v>
      </c>
    </row>
    <row r="83" spans="1:55" ht="21.95" hidden="1" customHeight="1" x14ac:dyDescent="0.35">
      <c r="A83" s="92">
        <v>70</v>
      </c>
      <c r="B83" s="275"/>
      <c r="C83" s="93"/>
      <c r="D83" s="93"/>
      <c r="E83" s="165"/>
      <c r="F83" s="95"/>
      <c r="G83" s="95"/>
      <c r="H83" s="95"/>
      <c r="I83" s="94"/>
      <c r="J83" s="94"/>
      <c r="K83" s="94"/>
      <c r="L83" s="94"/>
      <c r="M83" s="95"/>
      <c r="N83" s="95"/>
      <c r="O83" s="95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6">
        <f t="shared" si="1"/>
        <v>0</v>
      </c>
      <c r="BB83" s="84"/>
      <c r="BC83" s="202">
        <f>BA83-ปริมาณงาน!AU79</f>
        <v>0</v>
      </c>
    </row>
    <row r="84" spans="1:55" ht="21.95" hidden="1" customHeight="1" x14ac:dyDescent="0.35">
      <c r="A84" s="92">
        <v>71</v>
      </c>
      <c r="B84" s="275"/>
      <c r="C84" s="93"/>
      <c r="D84" s="93"/>
      <c r="E84" s="165"/>
      <c r="F84" s="95"/>
      <c r="G84" s="95"/>
      <c r="H84" s="95"/>
      <c r="I84" s="94"/>
      <c r="J84" s="94"/>
      <c r="K84" s="94"/>
      <c r="L84" s="94"/>
      <c r="M84" s="95"/>
      <c r="N84" s="95"/>
      <c r="O84" s="95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6">
        <f t="shared" si="1"/>
        <v>0</v>
      </c>
      <c r="BB84" s="84"/>
      <c r="BC84" s="202">
        <f>BA84-ปริมาณงาน!AU80</f>
        <v>0</v>
      </c>
    </row>
    <row r="85" spans="1:55" ht="21.95" hidden="1" customHeight="1" x14ac:dyDescent="0.35">
      <c r="A85" s="92">
        <v>72</v>
      </c>
      <c r="B85" s="275"/>
      <c r="C85" s="93"/>
      <c r="D85" s="93"/>
      <c r="E85" s="165"/>
      <c r="F85" s="95"/>
      <c r="G85" s="95"/>
      <c r="H85" s="95"/>
      <c r="I85" s="94"/>
      <c r="J85" s="94"/>
      <c r="K85" s="94"/>
      <c r="L85" s="94"/>
      <c r="M85" s="95"/>
      <c r="N85" s="95"/>
      <c r="O85" s="95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6">
        <f t="shared" si="1"/>
        <v>0</v>
      </c>
      <c r="BB85" s="84"/>
      <c r="BC85" s="202">
        <f>BA85-ปริมาณงาน!AU81</f>
        <v>0</v>
      </c>
    </row>
    <row r="86" spans="1:55" ht="21.95" hidden="1" customHeight="1" x14ac:dyDescent="0.35">
      <c r="A86" s="92">
        <v>73</v>
      </c>
      <c r="B86" s="275"/>
      <c r="C86" s="93"/>
      <c r="D86" s="93"/>
      <c r="E86" s="165"/>
      <c r="F86" s="95"/>
      <c r="G86" s="95"/>
      <c r="H86" s="95"/>
      <c r="I86" s="94"/>
      <c r="J86" s="94"/>
      <c r="K86" s="94"/>
      <c r="L86" s="94"/>
      <c r="M86" s="95"/>
      <c r="N86" s="95"/>
      <c r="O86" s="95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6">
        <f t="shared" si="1"/>
        <v>0</v>
      </c>
      <c r="BB86" s="84"/>
      <c r="BC86" s="202">
        <f>BA86-ปริมาณงาน!AU82</f>
        <v>0</v>
      </c>
    </row>
    <row r="87" spans="1:55" ht="21.95" hidden="1" customHeight="1" x14ac:dyDescent="0.35">
      <c r="A87" s="92">
        <v>74</v>
      </c>
      <c r="B87" s="275"/>
      <c r="C87" s="93"/>
      <c r="D87" s="93"/>
      <c r="E87" s="165"/>
      <c r="F87" s="95"/>
      <c r="G87" s="95"/>
      <c r="H87" s="95"/>
      <c r="I87" s="94"/>
      <c r="J87" s="94"/>
      <c r="K87" s="94"/>
      <c r="L87" s="94"/>
      <c r="M87" s="95"/>
      <c r="N87" s="95"/>
      <c r="O87" s="95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6">
        <f t="shared" si="1"/>
        <v>0</v>
      </c>
      <c r="BB87" s="84"/>
      <c r="BC87" s="202">
        <f>BA87-ปริมาณงาน!AU83</f>
        <v>0</v>
      </c>
    </row>
    <row r="88" spans="1:55" ht="21.95" hidden="1" customHeight="1" x14ac:dyDescent="0.35">
      <c r="A88" s="92">
        <v>75</v>
      </c>
      <c r="B88" s="275"/>
      <c r="C88" s="93"/>
      <c r="D88" s="93"/>
      <c r="E88" s="165"/>
      <c r="F88" s="95"/>
      <c r="G88" s="95"/>
      <c r="H88" s="95"/>
      <c r="I88" s="94"/>
      <c r="J88" s="94"/>
      <c r="K88" s="94"/>
      <c r="L88" s="94"/>
      <c r="M88" s="95"/>
      <c r="N88" s="95"/>
      <c r="O88" s="95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6">
        <f t="shared" si="1"/>
        <v>0</v>
      </c>
      <c r="BB88" s="84"/>
      <c r="BC88" s="202">
        <f>BA88-ปริมาณงาน!AU84</f>
        <v>0</v>
      </c>
    </row>
    <row r="89" spans="1:55" ht="21.95" hidden="1" customHeight="1" x14ac:dyDescent="0.35">
      <c r="A89" s="92">
        <v>76</v>
      </c>
      <c r="B89" s="275"/>
      <c r="C89" s="93"/>
      <c r="D89" s="93"/>
      <c r="E89" s="165"/>
      <c r="F89" s="95"/>
      <c r="G89" s="95"/>
      <c r="H89" s="95"/>
      <c r="I89" s="94"/>
      <c r="J89" s="94"/>
      <c r="K89" s="94"/>
      <c r="L89" s="94"/>
      <c r="M89" s="95"/>
      <c r="N89" s="95"/>
      <c r="O89" s="95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6">
        <f t="shared" si="1"/>
        <v>0</v>
      </c>
      <c r="BB89" s="84"/>
      <c r="BC89" s="202">
        <f>BA89-ปริมาณงาน!AU85</f>
        <v>0</v>
      </c>
    </row>
    <row r="90" spans="1:55" ht="21.95" hidden="1" customHeight="1" x14ac:dyDescent="0.35">
      <c r="A90" s="92">
        <v>77</v>
      </c>
      <c r="B90" s="275"/>
      <c r="C90" s="93"/>
      <c r="D90" s="93"/>
      <c r="E90" s="165"/>
      <c r="F90" s="95"/>
      <c r="G90" s="95"/>
      <c r="H90" s="95"/>
      <c r="I90" s="94"/>
      <c r="J90" s="94"/>
      <c r="K90" s="94"/>
      <c r="L90" s="94"/>
      <c r="M90" s="95"/>
      <c r="N90" s="95"/>
      <c r="O90" s="95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6">
        <f t="shared" si="1"/>
        <v>0</v>
      </c>
      <c r="BB90" s="84"/>
      <c r="BC90" s="202">
        <f>BA90-ปริมาณงาน!AU86</f>
        <v>0</v>
      </c>
    </row>
    <row r="91" spans="1:55" ht="21.95" hidden="1" customHeight="1" x14ac:dyDescent="0.35">
      <c r="A91" s="92">
        <v>78</v>
      </c>
      <c r="B91" s="275"/>
      <c r="C91" s="93"/>
      <c r="D91" s="93"/>
      <c r="E91" s="165"/>
      <c r="F91" s="95"/>
      <c r="G91" s="95"/>
      <c r="H91" s="95"/>
      <c r="I91" s="94"/>
      <c r="J91" s="94"/>
      <c r="K91" s="94"/>
      <c r="L91" s="94"/>
      <c r="M91" s="95"/>
      <c r="N91" s="95"/>
      <c r="O91" s="95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6">
        <f t="shared" si="1"/>
        <v>0</v>
      </c>
      <c r="BB91" s="84"/>
      <c r="BC91" s="202">
        <f>BA91-ปริมาณงาน!AU87</f>
        <v>0</v>
      </c>
    </row>
    <row r="92" spans="1:55" ht="21.95" hidden="1" customHeight="1" x14ac:dyDescent="0.35">
      <c r="A92" s="92">
        <v>79</v>
      </c>
      <c r="B92" s="275"/>
      <c r="C92" s="93"/>
      <c r="D92" s="93"/>
      <c r="E92" s="165"/>
      <c r="F92" s="95"/>
      <c r="G92" s="95"/>
      <c r="H92" s="95"/>
      <c r="I92" s="94"/>
      <c r="J92" s="94"/>
      <c r="K92" s="94"/>
      <c r="L92" s="94"/>
      <c r="M92" s="95"/>
      <c r="N92" s="95"/>
      <c r="O92" s="95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6">
        <f t="shared" si="1"/>
        <v>0</v>
      </c>
      <c r="BB92" s="84"/>
      <c r="BC92" s="202">
        <f>BA92-ปริมาณงาน!AU88</f>
        <v>0</v>
      </c>
    </row>
    <row r="93" spans="1:55" ht="21.95" hidden="1" customHeight="1" x14ac:dyDescent="0.35">
      <c r="A93" s="92">
        <v>80</v>
      </c>
      <c r="B93" s="275"/>
      <c r="C93" s="93"/>
      <c r="D93" s="93"/>
      <c r="E93" s="165"/>
      <c r="F93" s="95"/>
      <c r="G93" s="95"/>
      <c r="H93" s="95"/>
      <c r="I93" s="94"/>
      <c r="J93" s="94"/>
      <c r="K93" s="94"/>
      <c r="L93" s="94"/>
      <c r="M93" s="95"/>
      <c r="N93" s="95"/>
      <c r="O93" s="95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6">
        <f t="shared" si="1"/>
        <v>0</v>
      </c>
      <c r="BB93" s="84"/>
      <c r="BC93" s="202">
        <f>BA93-ปริมาณงาน!AU89</f>
        <v>0</v>
      </c>
    </row>
    <row r="94" spans="1:55" ht="21.95" hidden="1" customHeight="1" x14ac:dyDescent="0.35">
      <c r="A94" s="92">
        <v>81</v>
      </c>
      <c r="B94" s="275"/>
      <c r="C94" s="93"/>
      <c r="D94" s="93"/>
      <c r="E94" s="165"/>
      <c r="F94" s="95"/>
      <c r="G94" s="95"/>
      <c r="H94" s="95"/>
      <c r="I94" s="94"/>
      <c r="J94" s="94"/>
      <c r="K94" s="94"/>
      <c r="L94" s="94"/>
      <c r="M94" s="95"/>
      <c r="N94" s="95"/>
      <c r="O94" s="95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6">
        <f t="shared" si="1"/>
        <v>0</v>
      </c>
      <c r="BB94" s="84"/>
      <c r="BC94" s="202">
        <f>BA94-ปริมาณงาน!AU90</f>
        <v>0</v>
      </c>
    </row>
    <row r="95" spans="1:55" ht="21.95" hidden="1" customHeight="1" x14ac:dyDescent="0.35">
      <c r="A95" s="92">
        <v>82</v>
      </c>
      <c r="B95" s="275"/>
      <c r="C95" s="93"/>
      <c r="D95" s="93"/>
      <c r="E95" s="165"/>
      <c r="F95" s="95"/>
      <c r="G95" s="95"/>
      <c r="H95" s="95"/>
      <c r="I95" s="94"/>
      <c r="J95" s="94"/>
      <c r="K95" s="94"/>
      <c r="L95" s="94"/>
      <c r="M95" s="95"/>
      <c r="N95" s="95"/>
      <c r="O95" s="95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6">
        <f t="shared" si="1"/>
        <v>0</v>
      </c>
      <c r="BB95" s="84"/>
      <c r="BC95" s="202">
        <f>BA95-ปริมาณงาน!AU91</f>
        <v>0</v>
      </c>
    </row>
    <row r="96" spans="1:55" ht="21.95" hidden="1" customHeight="1" x14ac:dyDescent="0.35">
      <c r="A96" s="92">
        <v>83</v>
      </c>
      <c r="B96" s="275"/>
      <c r="C96" s="93"/>
      <c r="D96" s="93"/>
      <c r="E96" s="165"/>
      <c r="F96" s="95"/>
      <c r="G96" s="95"/>
      <c r="H96" s="95"/>
      <c r="I96" s="94"/>
      <c r="J96" s="94"/>
      <c r="K96" s="94"/>
      <c r="L96" s="94"/>
      <c r="M96" s="95"/>
      <c r="N96" s="95"/>
      <c r="O96" s="95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6">
        <f t="shared" si="1"/>
        <v>0</v>
      </c>
      <c r="BB96" s="84"/>
      <c r="BC96" s="202">
        <f>BA96-ปริมาณงาน!AU92</f>
        <v>0</v>
      </c>
    </row>
    <row r="97" spans="1:55" ht="21.95" hidden="1" customHeight="1" x14ac:dyDescent="0.35">
      <c r="A97" s="92">
        <v>84</v>
      </c>
      <c r="B97" s="275"/>
      <c r="C97" s="93"/>
      <c r="D97" s="93"/>
      <c r="E97" s="165"/>
      <c r="F97" s="95"/>
      <c r="G97" s="95"/>
      <c r="H97" s="95"/>
      <c r="I97" s="94"/>
      <c r="J97" s="94"/>
      <c r="K97" s="94"/>
      <c r="L97" s="94"/>
      <c r="M97" s="95"/>
      <c r="N97" s="95"/>
      <c r="O97" s="95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6">
        <f t="shared" si="1"/>
        <v>0</v>
      </c>
      <c r="BB97" s="84"/>
      <c r="BC97" s="202">
        <f>BA97-ปริมาณงาน!AU93</f>
        <v>0</v>
      </c>
    </row>
    <row r="98" spans="1:55" ht="21.95" hidden="1" customHeight="1" x14ac:dyDescent="0.35">
      <c r="A98" s="92">
        <v>85</v>
      </c>
      <c r="B98" s="275"/>
      <c r="C98" s="93"/>
      <c r="D98" s="93"/>
      <c r="E98" s="165"/>
      <c r="F98" s="95"/>
      <c r="G98" s="95"/>
      <c r="H98" s="95"/>
      <c r="I98" s="94"/>
      <c r="J98" s="94"/>
      <c r="K98" s="94"/>
      <c r="L98" s="94"/>
      <c r="M98" s="95"/>
      <c r="N98" s="95"/>
      <c r="O98" s="95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6">
        <f t="shared" si="1"/>
        <v>0</v>
      </c>
      <c r="BB98" s="84"/>
      <c r="BC98" s="202">
        <f>BA98-ปริมาณงาน!AU94</f>
        <v>0</v>
      </c>
    </row>
    <row r="99" spans="1:55" ht="21.95" hidden="1" customHeight="1" x14ac:dyDescent="0.35">
      <c r="A99" s="92">
        <v>86</v>
      </c>
      <c r="B99" s="275"/>
      <c r="C99" s="93"/>
      <c r="D99" s="93"/>
      <c r="E99" s="165"/>
      <c r="F99" s="95"/>
      <c r="G99" s="95"/>
      <c r="H99" s="95"/>
      <c r="I99" s="94"/>
      <c r="J99" s="94"/>
      <c r="K99" s="94"/>
      <c r="L99" s="94"/>
      <c r="M99" s="95"/>
      <c r="N99" s="95"/>
      <c r="O99" s="95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6">
        <f t="shared" si="1"/>
        <v>0</v>
      </c>
      <c r="BB99" s="84"/>
      <c r="BC99" s="202">
        <f>BA99-ปริมาณงาน!AU95</f>
        <v>0</v>
      </c>
    </row>
    <row r="100" spans="1:55" ht="21.95" hidden="1" customHeight="1" x14ac:dyDescent="0.35">
      <c r="A100" s="92">
        <v>87</v>
      </c>
      <c r="B100" s="275"/>
      <c r="C100" s="93"/>
      <c r="D100" s="93"/>
      <c r="E100" s="165"/>
      <c r="F100" s="95"/>
      <c r="G100" s="95"/>
      <c r="H100" s="95"/>
      <c r="I100" s="94"/>
      <c r="J100" s="94"/>
      <c r="K100" s="94"/>
      <c r="L100" s="94"/>
      <c r="M100" s="95"/>
      <c r="N100" s="95"/>
      <c r="O100" s="95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6">
        <f t="shared" si="1"/>
        <v>0</v>
      </c>
      <c r="BB100" s="84"/>
      <c r="BC100" s="202">
        <f>BA100-ปริมาณงาน!AU96</f>
        <v>0</v>
      </c>
    </row>
    <row r="101" spans="1:55" ht="21.95" hidden="1" customHeight="1" x14ac:dyDescent="0.35">
      <c r="A101" s="92">
        <v>88</v>
      </c>
      <c r="B101" s="275"/>
      <c r="C101" s="93"/>
      <c r="D101" s="93"/>
      <c r="E101" s="165"/>
      <c r="F101" s="95"/>
      <c r="G101" s="95"/>
      <c r="H101" s="95"/>
      <c r="I101" s="94"/>
      <c r="J101" s="94"/>
      <c r="K101" s="94"/>
      <c r="L101" s="94"/>
      <c r="M101" s="95"/>
      <c r="N101" s="95"/>
      <c r="O101" s="95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6">
        <f t="shared" si="1"/>
        <v>0</v>
      </c>
      <c r="BB101" s="84"/>
      <c r="BC101" s="202">
        <f>BA101-ปริมาณงาน!AU97</f>
        <v>0</v>
      </c>
    </row>
    <row r="102" spans="1:55" ht="21.95" hidden="1" customHeight="1" x14ac:dyDescent="0.35">
      <c r="A102" s="92">
        <v>89</v>
      </c>
      <c r="B102" s="275"/>
      <c r="C102" s="93"/>
      <c r="D102" s="93"/>
      <c r="E102" s="165"/>
      <c r="F102" s="95"/>
      <c r="G102" s="95"/>
      <c r="H102" s="95"/>
      <c r="I102" s="94"/>
      <c r="J102" s="94"/>
      <c r="K102" s="94"/>
      <c r="L102" s="94"/>
      <c r="M102" s="95"/>
      <c r="N102" s="95"/>
      <c r="O102" s="95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6">
        <f t="shared" si="1"/>
        <v>0</v>
      </c>
      <c r="BB102" s="84"/>
      <c r="BC102" s="202">
        <f>BA102-ปริมาณงาน!AU98</f>
        <v>0</v>
      </c>
    </row>
    <row r="103" spans="1:55" ht="21.95" hidden="1" customHeight="1" x14ac:dyDescent="0.35">
      <c r="A103" s="92">
        <v>90</v>
      </c>
      <c r="B103" s="275"/>
      <c r="C103" s="93"/>
      <c r="D103" s="93"/>
      <c r="E103" s="165"/>
      <c r="F103" s="95"/>
      <c r="G103" s="95"/>
      <c r="H103" s="95"/>
      <c r="I103" s="94"/>
      <c r="J103" s="94"/>
      <c r="K103" s="94"/>
      <c r="L103" s="94"/>
      <c r="M103" s="95"/>
      <c r="N103" s="95"/>
      <c r="O103" s="95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6">
        <f t="shared" si="1"/>
        <v>0</v>
      </c>
      <c r="BB103" s="84"/>
      <c r="BC103" s="202">
        <f>BA103-ปริมาณงาน!AU99</f>
        <v>0</v>
      </c>
    </row>
    <row r="104" spans="1:55" ht="21.95" hidden="1" customHeight="1" x14ac:dyDescent="0.35">
      <c r="A104" s="92">
        <v>91</v>
      </c>
      <c r="B104" s="275"/>
      <c r="C104" s="93"/>
      <c r="D104" s="93"/>
      <c r="E104" s="165"/>
      <c r="F104" s="95"/>
      <c r="G104" s="95"/>
      <c r="H104" s="95"/>
      <c r="I104" s="94"/>
      <c r="J104" s="94"/>
      <c r="K104" s="94"/>
      <c r="L104" s="94"/>
      <c r="M104" s="95"/>
      <c r="N104" s="95"/>
      <c r="O104" s="95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6">
        <f t="shared" si="1"/>
        <v>0</v>
      </c>
      <c r="BB104" s="84"/>
      <c r="BC104" s="202">
        <f>BA104-ปริมาณงาน!AU100</f>
        <v>0</v>
      </c>
    </row>
    <row r="105" spans="1:55" ht="21.95" hidden="1" customHeight="1" x14ac:dyDescent="0.35">
      <c r="A105" s="92">
        <v>92</v>
      </c>
      <c r="B105" s="275"/>
      <c r="C105" s="93"/>
      <c r="D105" s="93"/>
      <c r="E105" s="165"/>
      <c r="F105" s="95"/>
      <c r="G105" s="95"/>
      <c r="H105" s="95"/>
      <c r="I105" s="94"/>
      <c r="J105" s="94"/>
      <c r="K105" s="94"/>
      <c r="L105" s="94"/>
      <c r="M105" s="95"/>
      <c r="N105" s="95"/>
      <c r="O105" s="95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6">
        <f t="shared" si="1"/>
        <v>0</v>
      </c>
      <c r="BB105" s="84"/>
      <c r="BC105" s="202">
        <f>BA105-ปริมาณงาน!AU101</f>
        <v>0</v>
      </c>
    </row>
    <row r="106" spans="1:55" ht="21.95" hidden="1" customHeight="1" x14ac:dyDescent="0.35">
      <c r="A106" s="92">
        <v>93</v>
      </c>
      <c r="B106" s="275"/>
      <c r="C106" s="93"/>
      <c r="D106" s="93"/>
      <c r="E106" s="165"/>
      <c r="F106" s="95"/>
      <c r="G106" s="95"/>
      <c r="H106" s="95"/>
      <c r="I106" s="94"/>
      <c r="J106" s="94"/>
      <c r="K106" s="94"/>
      <c r="L106" s="94"/>
      <c r="M106" s="95"/>
      <c r="N106" s="95"/>
      <c r="O106" s="95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6">
        <f t="shared" si="1"/>
        <v>0</v>
      </c>
      <c r="BB106" s="84"/>
      <c r="BC106" s="202">
        <f>BA106-ปริมาณงาน!AU102</f>
        <v>0</v>
      </c>
    </row>
    <row r="107" spans="1:55" ht="21.95" hidden="1" customHeight="1" x14ac:dyDescent="0.35">
      <c r="A107" s="92">
        <v>94</v>
      </c>
      <c r="B107" s="275"/>
      <c r="C107" s="93"/>
      <c r="D107" s="93"/>
      <c r="E107" s="165"/>
      <c r="F107" s="95"/>
      <c r="G107" s="95"/>
      <c r="H107" s="95"/>
      <c r="I107" s="94"/>
      <c r="J107" s="94"/>
      <c r="K107" s="94"/>
      <c r="L107" s="94"/>
      <c r="M107" s="95"/>
      <c r="N107" s="95"/>
      <c r="O107" s="95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6">
        <f t="shared" si="1"/>
        <v>0</v>
      </c>
      <c r="BB107" s="84"/>
      <c r="BC107" s="202">
        <f>BA107-ปริมาณงาน!AU103</f>
        <v>0</v>
      </c>
    </row>
    <row r="108" spans="1:55" ht="21.95" hidden="1" customHeight="1" x14ac:dyDescent="0.35">
      <c r="A108" s="92">
        <v>95</v>
      </c>
      <c r="B108" s="275"/>
      <c r="C108" s="93"/>
      <c r="D108" s="93"/>
      <c r="E108" s="165"/>
      <c r="F108" s="95"/>
      <c r="G108" s="95"/>
      <c r="H108" s="95"/>
      <c r="I108" s="94"/>
      <c r="J108" s="94"/>
      <c r="K108" s="94"/>
      <c r="L108" s="94"/>
      <c r="M108" s="95"/>
      <c r="N108" s="95"/>
      <c r="O108" s="95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6">
        <f t="shared" si="1"/>
        <v>0</v>
      </c>
      <c r="BB108" s="84"/>
      <c r="BC108" s="202">
        <f>BA108-ปริมาณงาน!AU104</f>
        <v>0</v>
      </c>
    </row>
    <row r="109" spans="1:55" ht="21.95" hidden="1" customHeight="1" x14ac:dyDescent="0.35">
      <c r="A109" s="92">
        <v>96</v>
      </c>
      <c r="B109" s="275"/>
      <c r="C109" s="93"/>
      <c r="D109" s="93"/>
      <c r="E109" s="165"/>
      <c r="F109" s="95"/>
      <c r="G109" s="95"/>
      <c r="H109" s="95"/>
      <c r="I109" s="94"/>
      <c r="J109" s="94"/>
      <c r="K109" s="94"/>
      <c r="L109" s="94"/>
      <c r="M109" s="95"/>
      <c r="N109" s="95"/>
      <c r="O109" s="95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6">
        <f t="shared" si="1"/>
        <v>0</v>
      </c>
      <c r="BB109" s="84"/>
      <c r="BC109" s="202">
        <f>BA109-ปริมาณงาน!AU105</f>
        <v>0</v>
      </c>
    </row>
    <row r="110" spans="1:55" ht="21.95" hidden="1" customHeight="1" x14ac:dyDescent="0.35">
      <c r="A110" s="92">
        <v>97</v>
      </c>
      <c r="B110" s="275"/>
      <c r="C110" s="93"/>
      <c r="D110" s="93"/>
      <c r="E110" s="165"/>
      <c r="F110" s="95"/>
      <c r="G110" s="95"/>
      <c r="H110" s="95"/>
      <c r="I110" s="94"/>
      <c r="J110" s="94"/>
      <c r="K110" s="94"/>
      <c r="L110" s="94"/>
      <c r="M110" s="95"/>
      <c r="N110" s="95"/>
      <c r="O110" s="95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6">
        <f t="shared" si="1"/>
        <v>0</v>
      </c>
      <c r="BB110" s="84"/>
      <c r="BC110" s="202">
        <f>BA110-ปริมาณงาน!AU106</f>
        <v>0</v>
      </c>
    </row>
    <row r="111" spans="1:55" ht="21.95" hidden="1" customHeight="1" x14ac:dyDescent="0.35">
      <c r="A111" s="92">
        <v>98</v>
      </c>
      <c r="B111" s="275"/>
      <c r="C111" s="93"/>
      <c r="D111" s="93"/>
      <c r="E111" s="165"/>
      <c r="F111" s="95"/>
      <c r="G111" s="95"/>
      <c r="H111" s="95"/>
      <c r="I111" s="94"/>
      <c r="J111" s="94"/>
      <c r="K111" s="94"/>
      <c r="L111" s="94"/>
      <c r="M111" s="95"/>
      <c r="N111" s="95"/>
      <c r="O111" s="95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6">
        <f t="shared" si="1"/>
        <v>0</v>
      </c>
      <c r="BB111" s="84"/>
      <c r="BC111" s="202">
        <f>BA111-ปริมาณงาน!AU107</f>
        <v>0</v>
      </c>
    </row>
    <row r="112" spans="1:55" ht="21.95" hidden="1" customHeight="1" x14ac:dyDescent="0.35">
      <c r="A112" s="92">
        <v>99</v>
      </c>
      <c r="B112" s="275"/>
      <c r="C112" s="93"/>
      <c r="D112" s="93"/>
      <c r="E112" s="165"/>
      <c r="F112" s="95"/>
      <c r="G112" s="95"/>
      <c r="H112" s="95"/>
      <c r="I112" s="94"/>
      <c r="J112" s="94"/>
      <c r="K112" s="94"/>
      <c r="L112" s="94"/>
      <c r="M112" s="95"/>
      <c r="N112" s="95"/>
      <c r="O112" s="95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6">
        <f t="shared" si="1"/>
        <v>0</v>
      </c>
      <c r="BB112" s="84"/>
      <c r="BC112" s="202">
        <f>BA112-ปริมาณงาน!AU108</f>
        <v>0</v>
      </c>
    </row>
    <row r="113" spans="1:55" ht="21.95" hidden="1" customHeight="1" x14ac:dyDescent="0.35">
      <c r="A113" s="92">
        <v>100</v>
      </c>
      <c r="B113" s="275"/>
      <c r="C113" s="93"/>
      <c r="D113" s="93"/>
      <c r="E113" s="165"/>
      <c r="F113" s="95"/>
      <c r="G113" s="95"/>
      <c r="H113" s="95"/>
      <c r="I113" s="94"/>
      <c r="J113" s="94"/>
      <c r="K113" s="94"/>
      <c r="L113" s="94"/>
      <c r="M113" s="95"/>
      <c r="N113" s="95"/>
      <c r="O113" s="95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6">
        <f t="shared" si="1"/>
        <v>0</v>
      </c>
      <c r="BB113" s="84"/>
      <c r="BC113" s="202">
        <f>BA113-ปริมาณงาน!AU109</f>
        <v>0</v>
      </c>
    </row>
    <row r="114" spans="1:55" ht="21.95" hidden="1" customHeight="1" x14ac:dyDescent="0.35">
      <c r="A114" s="92">
        <v>101</v>
      </c>
      <c r="B114" s="275"/>
      <c r="C114" s="93"/>
      <c r="D114" s="93"/>
      <c r="E114" s="165"/>
      <c r="F114" s="95"/>
      <c r="G114" s="95"/>
      <c r="H114" s="95"/>
      <c r="I114" s="94"/>
      <c r="J114" s="94"/>
      <c r="K114" s="94"/>
      <c r="L114" s="94"/>
      <c r="M114" s="95"/>
      <c r="N114" s="95"/>
      <c r="O114" s="95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6">
        <f t="shared" si="1"/>
        <v>0</v>
      </c>
      <c r="BB114" s="84"/>
      <c r="BC114" s="202">
        <f>BA114-ปริมาณงาน!AU110</f>
        <v>0</v>
      </c>
    </row>
    <row r="115" spans="1:55" ht="21.95" hidden="1" customHeight="1" x14ac:dyDescent="0.35">
      <c r="A115" s="92">
        <v>102</v>
      </c>
      <c r="B115" s="275"/>
      <c r="C115" s="93"/>
      <c r="D115" s="93"/>
      <c r="E115" s="165"/>
      <c r="F115" s="95"/>
      <c r="G115" s="95"/>
      <c r="H115" s="95"/>
      <c r="I115" s="94"/>
      <c r="J115" s="94"/>
      <c r="K115" s="94"/>
      <c r="L115" s="94"/>
      <c r="M115" s="95"/>
      <c r="N115" s="95"/>
      <c r="O115" s="95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6">
        <f t="shared" si="1"/>
        <v>0</v>
      </c>
      <c r="BB115" s="84"/>
      <c r="BC115" s="202">
        <f>BA115-ปริมาณงาน!AU111</f>
        <v>0</v>
      </c>
    </row>
    <row r="116" spans="1:55" ht="21.95" hidden="1" customHeight="1" x14ac:dyDescent="0.35">
      <c r="A116" s="92">
        <v>103</v>
      </c>
      <c r="B116" s="275"/>
      <c r="C116" s="93"/>
      <c r="D116" s="93"/>
      <c r="E116" s="165"/>
      <c r="F116" s="95"/>
      <c r="G116" s="95"/>
      <c r="H116" s="95"/>
      <c r="I116" s="94"/>
      <c r="J116" s="94"/>
      <c r="K116" s="94"/>
      <c r="L116" s="94"/>
      <c r="M116" s="95"/>
      <c r="N116" s="95"/>
      <c r="O116" s="95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6">
        <f t="shared" si="1"/>
        <v>0</v>
      </c>
      <c r="BB116" s="84"/>
      <c r="BC116" s="202">
        <f>BA116-ปริมาณงาน!AU112</f>
        <v>0</v>
      </c>
    </row>
    <row r="117" spans="1:55" ht="21.95" hidden="1" customHeight="1" x14ac:dyDescent="0.35">
      <c r="A117" s="92">
        <v>104</v>
      </c>
      <c r="B117" s="275"/>
      <c r="C117" s="93"/>
      <c r="D117" s="93"/>
      <c r="E117" s="165"/>
      <c r="F117" s="95"/>
      <c r="G117" s="95"/>
      <c r="H117" s="95"/>
      <c r="I117" s="94"/>
      <c r="J117" s="94"/>
      <c r="K117" s="94"/>
      <c r="L117" s="94"/>
      <c r="M117" s="95"/>
      <c r="N117" s="95"/>
      <c r="O117" s="95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6">
        <f t="shared" si="1"/>
        <v>0</v>
      </c>
      <c r="BB117" s="84"/>
      <c r="BC117" s="202">
        <f>BA117-ปริมาณงาน!AU113</f>
        <v>0</v>
      </c>
    </row>
    <row r="118" spans="1:55" ht="21.95" hidden="1" customHeight="1" x14ac:dyDescent="0.35">
      <c r="A118" s="92">
        <v>105</v>
      </c>
      <c r="B118" s="275"/>
      <c r="C118" s="93"/>
      <c r="D118" s="93"/>
      <c r="E118" s="165"/>
      <c r="F118" s="95"/>
      <c r="G118" s="95"/>
      <c r="H118" s="95"/>
      <c r="I118" s="94"/>
      <c r="J118" s="94"/>
      <c r="K118" s="94"/>
      <c r="L118" s="94"/>
      <c r="M118" s="95"/>
      <c r="N118" s="95"/>
      <c r="O118" s="95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6">
        <f t="shared" si="1"/>
        <v>0</v>
      </c>
      <c r="BB118" s="84"/>
      <c r="BC118" s="202">
        <f>BA118-ปริมาณงาน!AU114</f>
        <v>0</v>
      </c>
    </row>
    <row r="119" spans="1:55" ht="21.95" hidden="1" customHeight="1" x14ac:dyDescent="0.35">
      <c r="A119" s="92">
        <v>106</v>
      </c>
      <c r="B119" s="275"/>
      <c r="C119" s="93"/>
      <c r="D119" s="93"/>
      <c r="E119" s="165"/>
      <c r="F119" s="95"/>
      <c r="G119" s="95"/>
      <c r="H119" s="95"/>
      <c r="I119" s="94"/>
      <c r="J119" s="94"/>
      <c r="K119" s="94"/>
      <c r="L119" s="94"/>
      <c r="M119" s="95"/>
      <c r="N119" s="95"/>
      <c r="O119" s="95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6">
        <f t="shared" si="1"/>
        <v>0</v>
      </c>
      <c r="BB119" s="84"/>
      <c r="BC119" s="202">
        <f>BA119-ปริมาณงาน!AU115</f>
        <v>0</v>
      </c>
    </row>
    <row r="120" spans="1:55" ht="21.95" hidden="1" customHeight="1" x14ac:dyDescent="0.35">
      <c r="A120" s="92">
        <v>107</v>
      </c>
      <c r="B120" s="275"/>
      <c r="C120" s="93"/>
      <c r="D120" s="93"/>
      <c r="E120" s="165"/>
      <c r="F120" s="95"/>
      <c r="G120" s="95"/>
      <c r="H120" s="95"/>
      <c r="I120" s="94"/>
      <c r="J120" s="94"/>
      <c r="K120" s="94"/>
      <c r="L120" s="94"/>
      <c r="M120" s="95"/>
      <c r="N120" s="95"/>
      <c r="O120" s="95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6">
        <f t="shared" si="1"/>
        <v>0</v>
      </c>
      <c r="BB120" s="84"/>
      <c r="BC120" s="202">
        <f>BA120-ปริมาณงาน!AU116</f>
        <v>0</v>
      </c>
    </row>
    <row r="121" spans="1:55" ht="21.95" hidden="1" customHeight="1" x14ac:dyDescent="0.35">
      <c r="A121" s="92">
        <v>108</v>
      </c>
      <c r="B121" s="275"/>
      <c r="C121" s="93"/>
      <c r="D121" s="93"/>
      <c r="E121" s="165"/>
      <c r="F121" s="95"/>
      <c r="G121" s="95"/>
      <c r="H121" s="95"/>
      <c r="I121" s="94"/>
      <c r="J121" s="94"/>
      <c r="K121" s="94"/>
      <c r="L121" s="94"/>
      <c r="M121" s="95"/>
      <c r="N121" s="95"/>
      <c r="O121" s="95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6">
        <f t="shared" si="1"/>
        <v>0</v>
      </c>
      <c r="BB121" s="84"/>
      <c r="BC121" s="202">
        <f>BA121-ปริมาณงาน!AU117</f>
        <v>0</v>
      </c>
    </row>
    <row r="122" spans="1:55" ht="21.95" hidden="1" customHeight="1" x14ac:dyDescent="0.35">
      <c r="A122" s="92">
        <v>109</v>
      </c>
      <c r="B122" s="275"/>
      <c r="C122" s="93"/>
      <c r="D122" s="93"/>
      <c r="E122" s="165"/>
      <c r="F122" s="95"/>
      <c r="G122" s="95"/>
      <c r="H122" s="95"/>
      <c r="I122" s="94"/>
      <c r="J122" s="94"/>
      <c r="K122" s="94"/>
      <c r="L122" s="94"/>
      <c r="M122" s="95"/>
      <c r="N122" s="95"/>
      <c r="O122" s="95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6">
        <f t="shared" si="1"/>
        <v>0</v>
      </c>
      <c r="BB122" s="84"/>
      <c r="BC122" s="202">
        <f>BA122-ปริมาณงาน!AU118</f>
        <v>0</v>
      </c>
    </row>
    <row r="123" spans="1:55" ht="21.95" hidden="1" customHeight="1" x14ac:dyDescent="0.35">
      <c r="A123" s="92">
        <v>110</v>
      </c>
      <c r="B123" s="275"/>
      <c r="C123" s="93"/>
      <c r="D123" s="93"/>
      <c r="E123" s="165"/>
      <c r="F123" s="95"/>
      <c r="G123" s="95"/>
      <c r="H123" s="95"/>
      <c r="I123" s="94"/>
      <c r="J123" s="94"/>
      <c r="K123" s="94"/>
      <c r="L123" s="94"/>
      <c r="M123" s="95"/>
      <c r="N123" s="95"/>
      <c r="O123" s="95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6">
        <f t="shared" si="1"/>
        <v>0</v>
      </c>
      <c r="BB123" s="84"/>
      <c r="BC123" s="202">
        <f>BA123-ปริมาณงาน!AU119</f>
        <v>0</v>
      </c>
    </row>
    <row r="124" spans="1:55" ht="21.95" hidden="1" customHeight="1" x14ac:dyDescent="0.35">
      <c r="A124" s="92">
        <v>111</v>
      </c>
      <c r="B124" s="275"/>
      <c r="C124" s="93"/>
      <c r="D124" s="93"/>
      <c r="E124" s="165"/>
      <c r="F124" s="95"/>
      <c r="G124" s="95"/>
      <c r="H124" s="95"/>
      <c r="I124" s="94"/>
      <c r="J124" s="94"/>
      <c r="K124" s="94"/>
      <c r="L124" s="94"/>
      <c r="M124" s="95"/>
      <c r="N124" s="95"/>
      <c r="O124" s="95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6">
        <f t="shared" si="1"/>
        <v>0</v>
      </c>
      <c r="BB124" s="84"/>
      <c r="BC124" s="202">
        <f>BA124-ปริมาณงาน!AU120</f>
        <v>0</v>
      </c>
    </row>
    <row r="125" spans="1:55" ht="21.95" hidden="1" customHeight="1" x14ac:dyDescent="0.35">
      <c r="A125" s="92">
        <v>112</v>
      </c>
      <c r="B125" s="275"/>
      <c r="C125" s="93"/>
      <c r="D125" s="93"/>
      <c r="E125" s="165"/>
      <c r="F125" s="95"/>
      <c r="G125" s="95"/>
      <c r="H125" s="95"/>
      <c r="I125" s="94"/>
      <c r="J125" s="94"/>
      <c r="K125" s="94"/>
      <c r="L125" s="94"/>
      <c r="M125" s="95"/>
      <c r="N125" s="95"/>
      <c r="O125" s="95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6">
        <f t="shared" si="1"/>
        <v>0</v>
      </c>
      <c r="BB125" s="84"/>
      <c r="BC125" s="202">
        <f>BA125-ปริมาณงาน!AU121</f>
        <v>0</v>
      </c>
    </row>
    <row r="126" spans="1:55" ht="21.95" hidden="1" customHeight="1" x14ac:dyDescent="0.35">
      <c r="A126" s="92">
        <v>113</v>
      </c>
      <c r="B126" s="275"/>
      <c r="C126" s="93"/>
      <c r="D126" s="93"/>
      <c r="E126" s="165"/>
      <c r="F126" s="95"/>
      <c r="G126" s="95"/>
      <c r="H126" s="95"/>
      <c r="I126" s="94"/>
      <c r="J126" s="94"/>
      <c r="K126" s="94"/>
      <c r="L126" s="94"/>
      <c r="M126" s="95"/>
      <c r="N126" s="95"/>
      <c r="O126" s="95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6">
        <f t="shared" si="1"/>
        <v>0</v>
      </c>
      <c r="BB126" s="84"/>
      <c r="BC126" s="202">
        <f>BA126-ปริมาณงาน!AU122</f>
        <v>0</v>
      </c>
    </row>
    <row r="127" spans="1:55" ht="21.95" hidden="1" customHeight="1" x14ac:dyDescent="0.35">
      <c r="A127" s="92">
        <v>114</v>
      </c>
      <c r="B127" s="275"/>
      <c r="C127" s="93"/>
      <c r="D127" s="93"/>
      <c r="E127" s="165"/>
      <c r="F127" s="95"/>
      <c r="G127" s="95"/>
      <c r="H127" s="95"/>
      <c r="I127" s="94"/>
      <c r="J127" s="94"/>
      <c r="K127" s="94"/>
      <c r="L127" s="94"/>
      <c r="M127" s="95"/>
      <c r="N127" s="95"/>
      <c r="O127" s="95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6">
        <f t="shared" si="1"/>
        <v>0</v>
      </c>
      <c r="BB127" s="84"/>
      <c r="BC127" s="202">
        <f>BA127-ปริมาณงาน!AU123</f>
        <v>0</v>
      </c>
    </row>
    <row r="128" spans="1:55" ht="21.95" hidden="1" customHeight="1" x14ac:dyDescent="0.35">
      <c r="A128" s="92">
        <v>115</v>
      </c>
      <c r="B128" s="275"/>
      <c r="C128" s="93"/>
      <c r="D128" s="93"/>
      <c r="E128" s="165"/>
      <c r="F128" s="95"/>
      <c r="G128" s="95"/>
      <c r="H128" s="95"/>
      <c r="I128" s="94"/>
      <c r="J128" s="94"/>
      <c r="K128" s="94"/>
      <c r="L128" s="94"/>
      <c r="M128" s="95"/>
      <c r="N128" s="95"/>
      <c r="O128" s="95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6">
        <f t="shared" si="1"/>
        <v>0</v>
      </c>
      <c r="BB128" s="84"/>
      <c r="BC128" s="202">
        <f>BA128-ปริมาณงาน!AU124</f>
        <v>0</v>
      </c>
    </row>
    <row r="129" spans="1:55" ht="21.95" hidden="1" customHeight="1" x14ac:dyDescent="0.35">
      <c r="A129" s="92">
        <v>116</v>
      </c>
      <c r="B129" s="275"/>
      <c r="C129" s="93"/>
      <c r="D129" s="93"/>
      <c r="E129" s="165"/>
      <c r="F129" s="95"/>
      <c r="G129" s="95"/>
      <c r="H129" s="95"/>
      <c r="I129" s="94"/>
      <c r="J129" s="94"/>
      <c r="K129" s="94"/>
      <c r="L129" s="94"/>
      <c r="M129" s="95"/>
      <c r="N129" s="95"/>
      <c r="O129" s="95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6">
        <f t="shared" si="1"/>
        <v>0</v>
      </c>
      <c r="BB129" s="84"/>
      <c r="BC129" s="202">
        <f>BA129-ปริมาณงาน!AU125</f>
        <v>0</v>
      </c>
    </row>
    <row r="130" spans="1:55" ht="21.95" customHeight="1" x14ac:dyDescent="0.35">
      <c r="A130" s="92">
        <v>117</v>
      </c>
      <c r="B130" s="275"/>
      <c r="C130" s="93"/>
      <c r="D130" s="93"/>
      <c r="E130" s="165"/>
      <c r="F130" s="95"/>
      <c r="G130" s="95"/>
      <c r="H130" s="95"/>
      <c r="I130" s="94"/>
      <c r="J130" s="94"/>
      <c r="K130" s="94"/>
      <c r="L130" s="94"/>
      <c r="M130" s="95"/>
      <c r="N130" s="95"/>
      <c r="O130" s="95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6">
        <f t="shared" si="1"/>
        <v>0</v>
      </c>
      <c r="BB130" s="84"/>
      <c r="BC130" s="202">
        <f>BA130-ปริมาณงาน!AU126</f>
        <v>0</v>
      </c>
    </row>
    <row r="131" spans="1:55" ht="21.95" customHeight="1" x14ac:dyDescent="0.35">
      <c r="A131" s="92">
        <v>118</v>
      </c>
      <c r="B131" s="275"/>
      <c r="C131" s="93"/>
      <c r="D131" s="93"/>
      <c r="E131" s="165"/>
      <c r="F131" s="95"/>
      <c r="G131" s="95"/>
      <c r="H131" s="95"/>
      <c r="I131" s="94"/>
      <c r="J131" s="94"/>
      <c r="K131" s="94"/>
      <c r="L131" s="94"/>
      <c r="M131" s="95"/>
      <c r="N131" s="95"/>
      <c r="O131" s="95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6">
        <f t="shared" si="1"/>
        <v>0</v>
      </c>
      <c r="BB131" s="84"/>
      <c r="BC131" s="202">
        <f>BA131-ปริมาณงาน!AU127</f>
        <v>0</v>
      </c>
    </row>
    <row r="132" spans="1:55" ht="21.95" customHeight="1" x14ac:dyDescent="0.35">
      <c r="A132" s="92">
        <v>119</v>
      </c>
      <c r="B132" s="275"/>
      <c r="C132" s="93"/>
      <c r="D132" s="93"/>
      <c r="E132" s="165"/>
      <c r="F132" s="95"/>
      <c r="G132" s="95"/>
      <c r="H132" s="95"/>
      <c r="I132" s="94"/>
      <c r="J132" s="94"/>
      <c r="K132" s="94"/>
      <c r="L132" s="94"/>
      <c r="M132" s="95"/>
      <c r="N132" s="95"/>
      <c r="O132" s="95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6">
        <f t="shared" si="1"/>
        <v>0</v>
      </c>
      <c r="BB132" s="84"/>
      <c r="BC132" s="202">
        <f>BA132-ปริมาณงาน!AU128</f>
        <v>0</v>
      </c>
    </row>
    <row r="133" spans="1:55" ht="21.95" customHeight="1" x14ac:dyDescent="0.35">
      <c r="A133" s="92">
        <v>120</v>
      </c>
      <c r="B133" s="276"/>
      <c r="C133" s="97"/>
      <c r="D133" s="217"/>
      <c r="E133" s="165"/>
      <c r="F133" s="95"/>
      <c r="G133" s="95"/>
      <c r="H133" s="95"/>
      <c r="I133" s="94"/>
      <c r="J133" s="94"/>
      <c r="K133" s="94"/>
      <c r="L133" s="94"/>
      <c r="M133" s="95"/>
      <c r="N133" s="95"/>
      <c r="O133" s="95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6">
        <f t="shared" si="1"/>
        <v>0</v>
      </c>
      <c r="BB133" s="84"/>
      <c r="BC133" s="202">
        <f>BA133-ปริมาณงาน!AU129</f>
        <v>0</v>
      </c>
    </row>
    <row r="134" spans="1:55" s="99" customFormat="1" ht="31.9" customHeight="1" x14ac:dyDescent="0.35">
      <c r="A134" s="402" t="s">
        <v>235</v>
      </c>
      <c r="B134" s="412"/>
      <c r="C134" s="403"/>
      <c r="D134" s="285"/>
      <c r="E134" s="98">
        <f t="shared" ref="E134:BA134" si="2">SUM(E14:E133)</f>
        <v>0</v>
      </c>
      <c r="F134" s="98">
        <f t="shared" si="2"/>
        <v>0</v>
      </c>
      <c r="G134" s="98">
        <f t="shared" si="2"/>
        <v>0</v>
      </c>
      <c r="H134" s="98">
        <f t="shared" si="2"/>
        <v>0</v>
      </c>
      <c r="I134" s="98">
        <f t="shared" si="2"/>
        <v>0</v>
      </c>
      <c r="J134" s="98">
        <f t="shared" si="2"/>
        <v>0</v>
      </c>
      <c r="K134" s="98">
        <f t="shared" si="2"/>
        <v>0</v>
      </c>
      <c r="L134" s="98">
        <f t="shared" si="2"/>
        <v>0</v>
      </c>
      <c r="M134" s="98">
        <f t="shared" si="2"/>
        <v>0</v>
      </c>
      <c r="N134" s="98">
        <f t="shared" si="2"/>
        <v>0</v>
      </c>
      <c r="O134" s="98">
        <f t="shared" si="2"/>
        <v>0</v>
      </c>
      <c r="P134" s="98">
        <f t="shared" si="2"/>
        <v>0</v>
      </c>
      <c r="Q134" s="98">
        <f t="shared" si="2"/>
        <v>0</v>
      </c>
      <c r="R134" s="98">
        <f t="shared" si="2"/>
        <v>0</v>
      </c>
      <c r="S134" s="98">
        <f t="shared" si="2"/>
        <v>0</v>
      </c>
      <c r="T134" s="98">
        <f t="shared" si="2"/>
        <v>0</v>
      </c>
      <c r="U134" s="98">
        <f t="shared" si="2"/>
        <v>0</v>
      </c>
      <c r="V134" s="98">
        <f t="shared" si="2"/>
        <v>0</v>
      </c>
      <c r="W134" s="98">
        <f t="shared" si="2"/>
        <v>0</v>
      </c>
      <c r="X134" s="98">
        <f t="shared" si="2"/>
        <v>0</v>
      </c>
      <c r="Y134" s="98">
        <f t="shared" si="2"/>
        <v>0</v>
      </c>
      <c r="Z134" s="98">
        <f t="shared" si="2"/>
        <v>0</v>
      </c>
      <c r="AA134" s="98">
        <f t="shared" si="2"/>
        <v>0</v>
      </c>
      <c r="AB134" s="98">
        <f t="shared" si="2"/>
        <v>0</v>
      </c>
      <c r="AC134" s="98">
        <f t="shared" si="2"/>
        <v>0</v>
      </c>
      <c r="AD134" s="98">
        <f t="shared" si="2"/>
        <v>0</v>
      </c>
      <c r="AE134" s="98">
        <f t="shared" si="2"/>
        <v>0</v>
      </c>
      <c r="AF134" s="98">
        <f t="shared" si="2"/>
        <v>0</v>
      </c>
      <c r="AG134" s="98">
        <f t="shared" si="2"/>
        <v>0</v>
      </c>
      <c r="AH134" s="98">
        <f t="shared" si="2"/>
        <v>0</v>
      </c>
      <c r="AI134" s="98">
        <f t="shared" si="2"/>
        <v>0</v>
      </c>
      <c r="AJ134" s="98">
        <f t="shared" si="2"/>
        <v>0</v>
      </c>
      <c r="AK134" s="98">
        <f t="shared" si="2"/>
        <v>0</v>
      </c>
      <c r="AL134" s="98">
        <f t="shared" si="2"/>
        <v>0</v>
      </c>
      <c r="AM134" s="98">
        <f t="shared" si="2"/>
        <v>0</v>
      </c>
      <c r="AN134" s="98">
        <f t="shared" si="2"/>
        <v>0</v>
      </c>
      <c r="AO134" s="98">
        <f t="shared" si="2"/>
        <v>0</v>
      </c>
      <c r="AP134" s="98">
        <f t="shared" si="2"/>
        <v>0</v>
      </c>
      <c r="AQ134" s="98">
        <f t="shared" si="2"/>
        <v>0</v>
      </c>
      <c r="AR134" s="98">
        <f t="shared" si="2"/>
        <v>0</v>
      </c>
      <c r="AS134" s="98">
        <f t="shared" si="2"/>
        <v>0</v>
      </c>
      <c r="AT134" s="98">
        <f t="shared" si="2"/>
        <v>0</v>
      </c>
      <c r="AU134" s="98">
        <f t="shared" si="2"/>
        <v>0</v>
      </c>
      <c r="AV134" s="98">
        <f t="shared" si="2"/>
        <v>0</v>
      </c>
      <c r="AW134" s="98">
        <f t="shared" si="2"/>
        <v>0</v>
      </c>
      <c r="AX134" s="98">
        <f t="shared" si="2"/>
        <v>0</v>
      </c>
      <c r="AY134" s="98">
        <f t="shared" si="2"/>
        <v>0</v>
      </c>
      <c r="AZ134" s="98">
        <f t="shared" si="2"/>
        <v>0</v>
      </c>
      <c r="BA134" s="98">
        <f t="shared" si="2"/>
        <v>0</v>
      </c>
      <c r="BC134" s="202">
        <f>BA134-ปริมาณงาน!AU130</f>
        <v>0</v>
      </c>
    </row>
    <row r="135" spans="1:55" x14ac:dyDescent="0.35">
      <c r="C135" s="135"/>
      <c r="D135" s="135"/>
      <c r="E135" s="135"/>
      <c r="F135" s="135"/>
      <c r="G135" s="101"/>
      <c r="H135" s="102"/>
      <c r="AZ135" s="81"/>
      <c r="BA135" s="84"/>
      <c r="BB135" s="84"/>
      <c r="BC135" s="205">
        <f>SUM(BC14:BC134)</f>
        <v>0</v>
      </c>
    </row>
    <row r="136" spans="1:55" ht="26.25" x14ac:dyDescent="0.4">
      <c r="A136" s="84"/>
      <c r="B136" s="278"/>
      <c r="C136" s="239" t="s">
        <v>191</v>
      </c>
      <c r="D136" s="239"/>
      <c r="E136" s="239"/>
      <c r="F136" s="239"/>
      <c r="H136" s="103"/>
      <c r="AZ136" s="81"/>
      <c r="BA136" s="84"/>
      <c r="BB136" s="84"/>
      <c r="BC136" s="203" t="str">
        <f>IF(BC135=0,"ถูกต้อง","ไม่ถูกต้อง")</f>
        <v>ถูกต้อง</v>
      </c>
    </row>
    <row r="137" spans="1:55" ht="26.25" x14ac:dyDescent="0.4">
      <c r="A137" s="84"/>
      <c r="B137" s="278"/>
      <c r="C137" s="196" t="s">
        <v>306</v>
      </c>
      <c r="D137" s="196"/>
      <c r="E137" s="196"/>
      <c r="F137" s="196"/>
      <c r="H137" s="103"/>
    </row>
    <row r="138" spans="1:55" ht="26.25" x14ac:dyDescent="0.4">
      <c r="C138" s="197" t="s">
        <v>382</v>
      </c>
      <c r="D138" s="197"/>
      <c r="E138" s="197"/>
      <c r="F138" s="197"/>
    </row>
    <row r="139" spans="1:55" ht="26.25" x14ac:dyDescent="0.4">
      <c r="C139" s="195" t="s">
        <v>308</v>
      </c>
      <c r="D139" s="195"/>
      <c r="E139" s="195"/>
      <c r="F139" s="195"/>
    </row>
  </sheetData>
  <mergeCells count="59">
    <mergeCell ref="W9:W13"/>
    <mergeCell ref="X9:X13"/>
    <mergeCell ref="BA9:BA13"/>
    <mergeCell ref="AM9:AM13"/>
    <mergeCell ref="AB9:AB13"/>
    <mergeCell ref="AC9:AC13"/>
    <mergeCell ref="AD9:AD13"/>
    <mergeCell ref="AV9:AV13"/>
    <mergeCell ref="AZ9:AZ13"/>
    <mergeCell ref="AW9:AW13"/>
    <mergeCell ref="AG9:AG13"/>
    <mergeCell ref="AX9:AX13"/>
    <mergeCell ref="AY9:AY13"/>
    <mergeCell ref="Z9:Z13"/>
    <mergeCell ref="AA9:AA13"/>
    <mergeCell ref="AU9:AU13"/>
    <mergeCell ref="A3:BC3"/>
    <mergeCell ref="A4:BC4"/>
    <mergeCell ref="A5:BC5"/>
    <mergeCell ref="A8:A13"/>
    <mergeCell ref="C8:C13"/>
    <mergeCell ref="E8:BA8"/>
    <mergeCell ref="E9:F9"/>
    <mergeCell ref="G9:G13"/>
    <mergeCell ref="H9:H13"/>
    <mergeCell ref="I9:I13"/>
    <mergeCell ref="U9:U13"/>
    <mergeCell ref="J9:J13"/>
    <mergeCell ref="K9:K13"/>
    <mergeCell ref="F10:F13"/>
    <mergeCell ref="AN9:AN13"/>
    <mergeCell ref="AO9:AO13"/>
    <mergeCell ref="L9:L13"/>
    <mergeCell ref="M9:M13"/>
    <mergeCell ref="N9:N13"/>
    <mergeCell ref="T9:T13"/>
    <mergeCell ref="V9:V13"/>
    <mergeCell ref="AQ9:AQ13"/>
    <mergeCell ref="AR9:AR13"/>
    <mergeCell ref="AS9:AS13"/>
    <mergeCell ref="AJ9:AJ13"/>
    <mergeCell ref="AK9:AK13"/>
    <mergeCell ref="AL9:AL13"/>
    <mergeCell ref="B8:B13"/>
    <mergeCell ref="A134:C134"/>
    <mergeCell ref="D8:D13"/>
    <mergeCell ref="AE9:AE13"/>
    <mergeCell ref="AT9:AT13"/>
    <mergeCell ref="O9:O13"/>
    <mergeCell ref="P9:P13"/>
    <mergeCell ref="Q9:Q13"/>
    <mergeCell ref="R9:R13"/>
    <mergeCell ref="S9:S13"/>
    <mergeCell ref="AH9:AH13"/>
    <mergeCell ref="AI9:AI13"/>
    <mergeCell ref="AF9:AF13"/>
    <mergeCell ref="AP9:AP13"/>
    <mergeCell ref="E10:E13"/>
    <mergeCell ref="Y9:Y13"/>
  </mergeCells>
  <pageMargins left="0.21" right="0.17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D143"/>
  <sheetViews>
    <sheetView view="pageBreakPreview" zoomScale="85" zoomScaleNormal="70" zoomScaleSheetLayoutView="85" zoomScalePageLayoutView="70" workbookViewId="0">
      <selection activeCell="E7" sqref="E7:BA7"/>
    </sheetView>
  </sheetViews>
  <sheetFormatPr defaultColWidth="9.140625" defaultRowHeight="21" x14ac:dyDescent="0.35"/>
  <cols>
    <col min="1" max="1" width="5.5703125" style="80" customWidth="1"/>
    <col min="2" max="2" width="9.85546875" style="272" customWidth="1"/>
    <col min="3" max="4" width="17.5703125" style="80" customWidth="1"/>
    <col min="5" max="7" width="5" style="80" bestFit="1" customWidth="1"/>
    <col min="8" max="9" width="4.28515625" style="80" customWidth="1"/>
    <col min="10" max="10" width="3.28515625" style="82" customWidth="1"/>
    <col min="11" max="54" width="4.28515625" style="82" customWidth="1"/>
    <col min="55" max="55" width="4.85546875" style="82" bestFit="1" customWidth="1"/>
    <col min="56" max="56" width="8.42578125" style="80" customWidth="1"/>
    <col min="57" max="57" width="3.5703125" style="84" customWidth="1"/>
    <col min="58" max="16384" width="9.140625" style="84"/>
  </cols>
  <sheetData>
    <row r="2" spans="1:56" x14ac:dyDescent="0.35">
      <c r="BD2" s="83" t="s">
        <v>297</v>
      </c>
    </row>
    <row r="3" spans="1:56" s="104" customFormat="1" ht="27.75" customHeight="1" x14ac:dyDescent="0.5">
      <c r="A3" s="390" t="s">
        <v>360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</row>
    <row r="4" spans="1:56" s="104" customFormat="1" ht="27.75" customHeight="1" x14ac:dyDescent="0.5">
      <c r="A4" s="390" t="str">
        <f>ปริมาณงาน!V4</f>
        <v>สำนักงานเขตพื้นที่การศึกษา.............................เขต..........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</row>
    <row r="5" spans="1:56" s="104" customFormat="1" ht="27.75" customHeight="1" x14ac:dyDescent="0.5">
      <c r="A5" s="390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</row>
    <row r="6" spans="1:56" s="104" customFormat="1" ht="5.25" customHeight="1" x14ac:dyDescent="0.5">
      <c r="A6" s="261"/>
      <c r="B6" s="273"/>
      <c r="C6" s="261"/>
      <c r="D6" s="288"/>
      <c r="E6" s="288"/>
      <c r="F6" s="288"/>
      <c r="G6" s="288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325"/>
      <c r="AY6" s="325"/>
      <c r="AZ6" s="261"/>
      <c r="BA6" s="261"/>
      <c r="BB6" s="261"/>
      <c r="BC6" s="261"/>
      <c r="BD6" s="261"/>
    </row>
    <row r="7" spans="1:56" s="105" customFormat="1" ht="28.5" customHeight="1" x14ac:dyDescent="0.5">
      <c r="A7" s="419" t="s">
        <v>133</v>
      </c>
      <c r="B7" s="409" t="s">
        <v>374</v>
      </c>
      <c r="C7" s="419" t="s">
        <v>134</v>
      </c>
      <c r="D7" s="404" t="s">
        <v>332</v>
      </c>
      <c r="E7" s="438" t="s">
        <v>383</v>
      </c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</row>
    <row r="8" spans="1:56" s="105" customFormat="1" ht="21.4" customHeight="1" x14ac:dyDescent="0.5">
      <c r="A8" s="420"/>
      <c r="B8" s="410"/>
      <c r="C8" s="420"/>
      <c r="D8" s="413"/>
      <c r="E8" s="424" t="s">
        <v>192</v>
      </c>
      <c r="F8" s="424"/>
      <c r="G8" s="414" t="s">
        <v>113</v>
      </c>
      <c r="H8" s="414" t="s">
        <v>193</v>
      </c>
      <c r="I8" s="415" t="s">
        <v>194</v>
      </c>
      <c r="J8" s="415" t="s">
        <v>195</v>
      </c>
      <c r="K8" s="415" t="s">
        <v>196</v>
      </c>
      <c r="L8" s="414" t="s">
        <v>197</v>
      </c>
      <c r="M8" s="414" t="s">
        <v>198</v>
      </c>
      <c r="N8" s="414" t="s">
        <v>199</v>
      </c>
      <c r="O8" s="415" t="s">
        <v>200</v>
      </c>
      <c r="P8" s="415" t="s">
        <v>201</v>
      </c>
      <c r="Q8" s="415" t="s">
        <v>202</v>
      </c>
      <c r="R8" s="415" t="s">
        <v>203</v>
      </c>
      <c r="S8" s="415" t="s">
        <v>204</v>
      </c>
      <c r="T8" s="415" t="s">
        <v>205</v>
      </c>
      <c r="U8" s="415" t="s">
        <v>206</v>
      </c>
      <c r="V8" s="415" t="s">
        <v>207</v>
      </c>
      <c r="W8" s="415" t="s">
        <v>208</v>
      </c>
      <c r="X8" s="415" t="s">
        <v>209</v>
      </c>
      <c r="Y8" s="418" t="s">
        <v>210</v>
      </c>
      <c r="Z8" s="415" t="s">
        <v>211</v>
      </c>
      <c r="AA8" s="415" t="s">
        <v>212</v>
      </c>
      <c r="AB8" s="415" t="s">
        <v>213</v>
      </c>
      <c r="AC8" s="414" t="s">
        <v>214</v>
      </c>
      <c r="AD8" s="414" t="s">
        <v>215</v>
      </c>
      <c r="AE8" s="414" t="s">
        <v>216</v>
      </c>
      <c r="AF8" s="414" t="s">
        <v>217</v>
      </c>
      <c r="AG8" s="414" t="s">
        <v>218</v>
      </c>
      <c r="AH8" s="414" t="s">
        <v>219</v>
      </c>
      <c r="AI8" s="414" t="s">
        <v>220</v>
      </c>
      <c r="AJ8" s="414" t="s">
        <v>221</v>
      </c>
      <c r="AK8" s="414" t="s">
        <v>222</v>
      </c>
      <c r="AL8" s="414" t="s">
        <v>223</v>
      </c>
      <c r="AM8" s="414" t="s">
        <v>224</v>
      </c>
      <c r="AN8" s="414" t="s">
        <v>225</v>
      </c>
      <c r="AO8" s="414" t="s">
        <v>226</v>
      </c>
      <c r="AP8" s="414" t="s">
        <v>227</v>
      </c>
      <c r="AQ8" s="414" t="s">
        <v>228</v>
      </c>
      <c r="AR8" s="414" t="s">
        <v>229</v>
      </c>
      <c r="AS8" s="414" t="s">
        <v>230</v>
      </c>
      <c r="AT8" s="414" t="s">
        <v>231</v>
      </c>
      <c r="AU8" s="414" t="s">
        <v>232</v>
      </c>
      <c r="AV8" s="414" t="s">
        <v>233</v>
      </c>
      <c r="AW8" s="430" t="s">
        <v>331</v>
      </c>
      <c r="AX8" s="427" t="s">
        <v>377</v>
      </c>
      <c r="AY8" s="427" t="s">
        <v>378</v>
      </c>
      <c r="AZ8" s="427" t="s">
        <v>379</v>
      </c>
      <c r="BA8" s="426" t="s">
        <v>235</v>
      </c>
    </row>
    <row r="9" spans="1:56" s="105" customFormat="1" x14ac:dyDescent="0.5">
      <c r="A9" s="420"/>
      <c r="B9" s="410"/>
      <c r="C9" s="420"/>
      <c r="D9" s="413"/>
      <c r="E9" s="418" t="s">
        <v>236</v>
      </c>
      <c r="F9" s="418" t="s">
        <v>237</v>
      </c>
      <c r="G9" s="414"/>
      <c r="H9" s="414"/>
      <c r="I9" s="415"/>
      <c r="J9" s="415"/>
      <c r="K9" s="415"/>
      <c r="L9" s="414"/>
      <c r="M9" s="414"/>
      <c r="N9" s="414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8"/>
      <c r="Z9" s="415"/>
      <c r="AA9" s="415"/>
      <c r="AB9" s="415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25"/>
      <c r="AN9" s="414"/>
      <c r="AO9" s="425"/>
      <c r="AP9" s="414"/>
      <c r="AQ9" s="414"/>
      <c r="AR9" s="414"/>
      <c r="AS9" s="414"/>
      <c r="AT9" s="414"/>
      <c r="AU9" s="414"/>
      <c r="AV9" s="414"/>
      <c r="AW9" s="430"/>
      <c r="AX9" s="428"/>
      <c r="AY9" s="428"/>
      <c r="AZ9" s="428"/>
      <c r="BA9" s="426"/>
    </row>
    <row r="10" spans="1:56" s="105" customFormat="1" x14ac:dyDescent="0.5">
      <c r="A10" s="420"/>
      <c r="B10" s="410"/>
      <c r="C10" s="420"/>
      <c r="D10" s="413"/>
      <c r="E10" s="418"/>
      <c r="F10" s="418"/>
      <c r="G10" s="414"/>
      <c r="H10" s="414"/>
      <c r="I10" s="415"/>
      <c r="J10" s="415"/>
      <c r="K10" s="415"/>
      <c r="L10" s="414"/>
      <c r="M10" s="414"/>
      <c r="N10" s="414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8"/>
      <c r="Z10" s="415"/>
      <c r="AA10" s="415"/>
      <c r="AB10" s="415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25"/>
      <c r="AN10" s="414"/>
      <c r="AO10" s="425"/>
      <c r="AP10" s="414"/>
      <c r="AQ10" s="414"/>
      <c r="AR10" s="414"/>
      <c r="AS10" s="414"/>
      <c r="AT10" s="414"/>
      <c r="AU10" s="414"/>
      <c r="AV10" s="414"/>
      <c r="AW10" s="430"/>
      <c r="AX10" s="428"/>
      <c r="AY10" s="428"/>
      <c r="AZ10" s="428"/>
      <c r="BA10" s="426"/>
      <c r="BC10" s="431" t="s">
        <v>254</v>
      </c>
      <c r="BD10" s="432"/>
    </row>
    <row r="11" spans="1:56" s="105" customFormat="1" ht="21.75" x14ac:dyDescent="0.5">
      <c r="A11" s="420"/>
      <c r="B11" s="410"/>
      <c r="C11" s="420"/>
      <c r="D11" s="413"/>
      <c r="E11" s="418"/>
      <c r="F11" s="418"/>
      <c r="G11" s="414"/>
      <c r="H11" s="414"/>
      <c r="I11" s="415"/>
      <c r="J11" s="415"/>
      <c r="K11" s="415"/>
      <c r="L11" s="414"/>
      <c r="M11" s="414"/>
      <c r="N11" s="414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8"/>
      <c r="Z11" s="415"/>
      <c r="AA11" s="415"/>
      <c r="AB11" s="415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25"/>
      <c r="AN11" s="414"/>
      <c r="AO11" s="425"/>
      <c r="AP11" s="414"/>
      <c r="AQ11" s="414"/>
      <c r="AR11" s="414"/>
      <c r="AS11" s="414"/>
      <c r="AT11" s="414"/>
      <c r="AU11" s="414"/>
      <c r="AV11" s="414"/>
      <c r="AW11" s="430"/>
      <c r="AX11" s="428"/>
      <c r="AY11" s="428"/>
      <c r="AZ11" s="428"/>
      <c r="BA11" s="426"/>
      <c r="BC11" s="433" t="s">
        <v>255</v>
      </c>
      <c r="BD11" s="434"/>
    </row>
    <row r="12" spans="1:56" s="105" customFormat="1" ht="21.4" customHeight="1" x14ac:dyDescent="0.5">
      <c r="A12" s="420"/>
      <c r="B12" s="411"/>
      <c r="C12" s="420"/>
      <c r="D12" s="405"/>
      <c r="E12" s="418"/>
      <c r="F12" s="418"/>
      <c r="G12" s="414"/>
      <c r="H12" s="414"/>
      <c r="I12" s="415"/>
      <c r="J12" s="415"/>
      <c r="K12" s="415"/>
      <c r="L12" s="414"/>
      <c r="M12" s="414"/>
      <c r="N12" s="414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8"/>
      <c r="Z12" s="415"/>
      <c r="AA12" s="415"/>
      <c r="AB12" s="415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25"/>
      <c r="AN12" s="414"/>
      <c r="AO12" s="425"/>
      <c r="AP12" s="414"/>
      <c r="AQ12" s="414"/>
      <c r="AR12" s="414"/>
      <c r="AS12" s="414"/>
      <c r="AT12" s="414"/>
      <c r="AU12" s="414"/>
      <c r="AV12" s="414"/>
      <c r="AW12" s="430"/>
      <c r="AX12" s="429"/>
      <c r="AY12" s="429"/>
      <c r="AZ12" s="429"/>
      <c r="BA12" s="426"/>
      <c r="BC12" s="263" t="s">
        <v>256</v>
      </c>
      <c r="BD12" s="198" t="s">
        <v>257</v>
      </c>
    </row>
    <row r="13" spans="1:56" x14ac:dyDescent="0.35">
      <c r="A13" s="87">
        <v>1</v>
      </c>
      <c r="B13" s="282"/>
      <c r="C13" s="88"/>
      <c r="D13" s="88"/>
      <c r="E13" s="89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327"/>
      <c r="AY13" s="327"/>
      <c r="AZ13" s="189"/>
      <c r="BA13" s="91">
        <f t="shared" ref="BA13:BA77" si="0">SUM(E13:AZ13)</f>
        <v>0</v>
      </c>
      <c r="BB13" s="84"/>
      <c r="BC13" s="199">
        <f>BA13-ปริมาณงาน!BH10</f>
        <v>0</v>
      </c>
      <c r="BD13" s="200" t="str">
        <f>IF(BC13=0,"ถูกต้อง","ไม่ถูก")</f>
        <v>ถูกต้อง</v>
      </c>
    </row>
    <row r="14" spans="1:56" x14ac:dyDescent="0.35">
      <c r="A14" s="92">
        <v>2</v>
      </c>
      <c r="B14" s="275"/>
      <c r="C14" s="93"/>
      <c r="D14" s="93"/>
      <c r="E14" s="94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328"/>
      <c r="AY14" s="328"/>
      <c r="AZ14" s="190"/>
      <c r="BA14" s="91">
        <f t="shared" si="0"/>
        <v>0</v>
      </c>
      <c r="BB14" s="84"/>
      <c r="BC14" s="199">
        <f>BA14-ปริมาณงาน!BH11</f>
        <v>0</v>
      </c>
      <c r="BD14" s="200" t="str">
        <f t="shared" ref="BD14:BD77" si="1">IF(BC14=0,"ถูกต้อง","ไม่ถูก")</f>
        <v>ถูกต้อง</v>
      </c>
    </row>
    <row r="15" spans="1:56" x14ac:dyDescent="0.35">
      <c r="A15" s="92">
        <v>3</v>
      </c>
      <c r="B15" s="275"/>
      <c r="C15" s="93"/>
      <c r="D15" s="93"/>
      <c r="E15" s="94"/>
      <c r="F15" s="94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328"/>
      <c r="AY15" s="328"/>
      <c r="AZ15" s="190"/>
      <c r="BA15" s="91">
        <f t="shared" si="0"/>
        <v>0</v>
      </c>
      <c r="BB15" s="84"/>
      <c r="BC15" s="199">
        <f>BA15-ปริมาณงาน!BH12</f>
        <v>0</v>
      </c>
      <c r="BD15" s="200" t="str">
        <f t="shared" si="1"/>
        <v>ถูกต้อง</v>
      </c>
    </row>
    <row r="16" spans="1:56" hidden="1" x14ac:dyDescent="0.35">
      <c r="A16" s="92">
        <v>4</v>
      </c>
      <c r="B16" s="275"/>
      <c r="C16" s="93"/>
      <c r="D16" s="93"/>
      <c r="E16" s="94"/>
      <c r="F16" s="94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328"/>
      <c r="AY16" s="328"/>
      <c r="AZ16" s="190"/>
      <c r="BA16" s="91">
        <f t="shared" si="0"/>
        <v>0</v>
      </c>
      <c r="BB16" s="84"/>
      <c r="BC16" s="199">
        <f>BA16-ปริมาณงาน!BH13</f>
        <v>0</v>
      </c>
      <c r="BD16" s="200" t="str">
        <f t="shared" si="1"/>
        <v>ถูกต้อง</v>
      </c>
    </row>
    <row r="17" spans="1:56" hidden="1" x14ac:dyDescent="0.35">
      <c r="A17" s="92">
        <v>5</v>
      </c>
      <c r="B17" s="275"/>
      <c r="C17" s="93"/>
      <c r="D17" s="93"/>
      <c r="E17" s="94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328"/>
      <c r="AY17" s="328"/>
      <c r="AZ17" s="190"/>
      <c r="BA17" s="91">
        <f t="shared" si="0"/>
        <v>0</v>
      </c>
      <c r="BB17" s="84"/>
      <c r="BC17" s="199">
        <f>BA17-ปริมาณงาน!BH14</f>
        <v>0</v>
      </c>
      <c r="BD17" s="200" t="str">
        <f t="shared" si="1"/>
        <v>ถูกต้อง</v>
      </c>
    </row>
    <row r="18" spans="1:56" hidden="1" x14ac:dyDescent="0.35">
      <c r="A18" s="92">
        <v>6</v>
      </c>
      <c r="B18" s="275"/>
      <c r="C18" s="93"/>
      <c r="D18" s="93"/>
      <c r="E18" s="94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328"/>
      <c r="AY18" s="328"/>
      <c r="AZ18" s="190"/>
      <c r="BA18" s="91">
        <f t="shared" si="0"/>
        <v>0</v>
      </c>
      <c r="BB18" s="84"/>
      <c r="BC18" s="199">
        <f>BA18-ปริมาณงาน!BH15</f>
        <v>0</v>
      </c>
      <c r="BD18" s="200" t="str">
        <f t="shared" si="1"/>
        <v>ถูกต้อง</v>
      </c>
    </row>
    <row r="19" spans="1:56" hidden="1" x14ac:dyDescent="0.35">
      <c r="A19" s="92">
        <v>7</v>
      </c>
      <c r="B19" s="275"/>
      <c r="C19" s="93"/>
      <c r="D19" s="93"/>
      <c r="E19" s="94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328"/>
      <c r="AY19" s="328"/>
      <c r="AZ19" s="190"/>
      <c r="BA19" s="91">
        <f t="shared" si="0"/>
        <v>0</v>
      </c>
      <c r="BB19" s="84"/>
      <c r="BC19" s="199">
        <f>BA19-ปริมาณงาน!BH16</f>
        <v>0</v>
      </c>
      <c r="BD19" s="200" t="str">
        <f t="shared" si="1"/>
        <v>ถูกต้อง</v>
      </c>
    </row>
    <row r="20" spans="1:56" hidden="1" x14ac:dyDescent="0.35">
      <c r="A20" s="92">
        <v>8</v>
      </c>
      <c r="B20" s="275"/>
      <c r="C20" s="93"/>
      <c r="D20" s="93"/>
      <c r="E20" s="94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328"/>
      <c r="AY20" s="328"/>
      <c r="AZ20" s="190"/>
      <c r="BA20" s="91">
        <f t="shared" si="0"/>
        <v>0</v>
      </c>
      <c r="BB20" s="84"/>
      <c r="BC20" s="199">
        <f>BA20-ปริมาณงาน!BH17</f>
        <v>0</v>
      </c>
      <c r="BD20" s="200" t="str">
        <f t="shared" si="1"/>
        <v>ถูกต้อง</v>
      </c>
    </row>
    <row r="21" spans="1:56" hidden="1" x14ac:dyDescent="0.35">
      <c r="A21" s="92">
        <v>9</v>
      </c>
      <c r="B21" s="275"/>
      <c r="C21" s="93"/>
      <c r="D21" s="93"/>
      <c r="E21" s="94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328"/>
      <c r="AY21" s="328"/>
      <c r="AZ21" s="190"/>
      <c r="BA21" s="91">
        <f t="shared" si="0"/>
        <v>0</v>
      </c>
      <c r="BB21" s="84"/>
      <c r="BC21" s="199">
        <f>BA21-ปริมาณงาน!BH18</f>
        <v>0</v>
      </c>
      <c r="BD21" s="200" t="str">
        <f t="shared" si="1"/>
        <v>ถูกต้อง</v>
      </c>
    </row>
    <row r="22" spans="1:56" hidden="1" x14ac:dyDescent="0.35">
      <c r="A22" s="92">
        <v>10</v>
      </c>
      <c r="B22" s="275"/>
      <c r="C22" s="93"/>
      <c r="D22" s="93"/>
      <c r="E22" s="94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328"/>
      <c r="AY22" s="328"/>
      <c r="AZ22" s="190"/>
      <c r="BA22" s="91">
        <f t="shared" si="0"/>
        <v>0</v>
      </c>
      <c r="BB22" s="84"/>
      <c r="BC22" s="199">
        <f>BA22-ปริมาณงาน!BH19</f>
        <v>0</v>
      </c>
      <c r="BD22" s="200" t="str">
        <f t="shared" si="1"/>
        <v>ถูกต้อง</v>
      </c>
    </row>
    <row r="23" spans="1:56" hidden="1" x14ac:dyDescent="0.35">
      <c r="A23" s="92">
        <v>11</v>
      </c>
      <c r="B23" s="275"/>
      <c r="C23" s="93"/>
      <c r="D23" s="93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328"/>
      <c r="AY23" s="328"/>
      <c r="AZ23" s="190"/>
      <c r="BA23" s="91">
        <f t="shared" si="0"/>
        <v>0</v>
      </c>
      <c r="BB23" s="84"/>
      <c r="BC23" s="199">
        <f>BA23-ปริมาณงาน!BH20</f>
        <v>0</v>
      </c>
      <c r="BD23" s="200" t="str">
        <f t="shared" si="1"/>
        <v>ถูกต้อง</v>
      </c>
    </row>
    <row r="24" spans="1:56" hidden="1" x14ac:dyDescent="0.35">
      <c r="A24" s="92">
        <v>12</v>
      </c>
      <c r="B24" s="275"/>
      <c r="C24" s="93"/>
      <c r="D24" s="93"/>
      <c r="E24" s="94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328"/>
      <c r="AY24" s="328"/>
      <c r="AZ24" s="190"/>
      <c r="BA24" s="91">
        <f t="shared" si="0"/>
        <v>0</v>
      </c>
      <c r="BB24" s="84"/>
      <c r="BC24" s="199">
        <f>BA24-ปริมาณงาน!BH21</f>
        <v>0</v>
      </c>
      <c r="BD24" s="200" t="str">
        <f t="shared" si="1"/>
        <v>ถูกต้อง</v>
      </c>
    </row>
    <row r="25" spans="1:56" hidden="1" x14ac:dyDescent="0.35">
      <c r="A25" s="92">
        <v>13</v>
      </c>
      <c r="B25" s="275"/>
      <c r="C25" s="93"/>
      <c r="D25" s="93"/>
      <c r="E25" s="94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328"/>
      <c r="AY25" s="328"/>
      <c r="AZ25" s="190"/>
      <c r="BA25" s="91">
        <f t="shared" si="0"/>
        <v>0</v>
      </c>
      <c r="BB25" s="84"/>
      <c r="BC25" s="199">
        <f>BA25-ปริมาณงาน!BH22</f>
        <v>0</v>
      </c>
      <c r="BD25" s="200" t="str">
        <f t="shared" si="1"/>
        <v>ถูกต้อง</v>
      </c>
    </row>
    <row r="26" spans="1:56" hidden="1" x14ac:dyDescent="0.35">
      <c r="A26" s="92">
        <v>14</v>
      </c>
      <c r="B26" s="275"/>
      <c r="C26" s="93"/>
      <c r="D26" s="93"/>
      <c r="E26" s="94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328"/>
      <c r="AY26" s="328"/>
      <c r="AZ26" s="190"/>
      <c r="BA26" s="91">
        <f t="shared" si="0"/>
        <v>0</v>
      </c>
      <c r="BB26" s="84"/>
      <c r="BC26" s="199">
        <f>BA26-ปริมาณงาน!BH23</f>
        <v>0</v>
      </c>
      <c r="BD26" s="200" t="str">
        <f t="shared" si="1"/>
        <v>ถูกต้อง</v>
      </c>
    </row>
    <row r="27" spans="1:56" hidden="1" x14ac:dyDescent="0.35">
      <c r="A27" s="92">
        <v>15</v>
      </c>
      <c r="B27" s="275"/>
      <c r="C27" s="93"/>
      <c r="D27" s="93"/>
      <c r="E27" s="94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328"/>
      <c r="AY27" s="328"/>
      <c r="AZ27" s="190"/>
      <c r="BA27" s="91">
        <f t="shared" si="0"/>
        <v>0</v>
      </c>
      <c r="BB27" s="84"/>
      <c r="BC27" s="199">
        <f>BA27-ปริมาณงาน!BH24</f>
        <v>0</v>
      </c>
      <c r="BD27" s="200" t="str">
        <f t="shared" si="1"/>
        <v>ถูกต้อง</v>
      </c>
    </row>
    <row r="28" spans="1:56" hidden="1" x14ac:dyDescent="0.35">
      <c r="A28" s="92">
        <v>16</v>
      </c>
      <c r="B28" s="275"/>
      <c r="C28" s="93"/>
      <c r="D28" s="93"/>
      <c r="E28" s="94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328"/>
      <c r="AY28" s="328"/>
      <c r="AZ28" s="190"/>
      <c r="BA28" s="91">
        <f t="shared" si="0"/>
        <v>0</v>
      </c>
      <c r="BB28" s="84"/>
      <c r="BC28" s="199">
        <f>BA28-ปริมาณงาน!BH25</f>
        <v>0</v>
      </c>
      <c r="BD28" s="200" t="str">
        <f t="shared" si="1"/>
        <v>ถูกต้อง</v>
      </c>
    </row>
    <row r="29" spans="1:56" hidden="1" x14ac:dyDescent="0.35">
      <c r="A29" s="92">
        <v>17</v>
      </c>
      <c r="B29" s="275"/>
      <c r="C29" s="93"/>
      <c r="D29" s="93"/>
      <c r="E29" s="94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328"/>
      <c r="AY29" s="328"/>
      <c r="AZ29" s="190"/>
      <c r="BA29" s="91">
        <f t="shared" si="0"/>
        <v>0</v>
      </c>
      <c r="BB29" s="84"/>
      <c r="BC29" s="199">
        <f>BA29-ปริมาณงาน!BH26</f>
        <v>0</v>
      </c>
      <c r="BD29" s="200" t="str">
        <f t="shared" si="1"/>
        <v>ถูกต้อง</v>
      </c>
    </row>
    <row r="30" spans="1:56" hidden="1" x14ac:dyDescent="0.35">
      <c r="A30" s="92">
        <v>18</v>
      </c>
      <c r="B30" s="275"/>
      <c r="C30" s="93"/>
      <c r="D30" s="93"/>
      <c r="E30" s="94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328"/>
      <c r="AY30" s="328"/>
      <c r="AZ30" s="190"/>
      <c r="BA30" s="91">
        <f t="shared" si="0"/>
        <v>0</v>
      </c>
      <c r="BB30" s="84"/>
      <c r="BC30" s="199">
        <f>BA30-ปริมาณงาน!BH27</f>
        <v>0</v>
      </c>
      <c r="BD30" s="200" t="str">
        <f t="shared" si="1"/>
        <v>ถูกต้อง</v>
      </c>
    </row>
    <row r="31" spans="1:56" hidden="1" x14ac:dyDescent="0.35">
      <c r="A31" s="92">
        <v>19</v>
      </c>
      <c r="B31" s="275"/>
      <c r="C31" s="93"/>
      <c r="D31" s="93"/>
      <c r="E31" s="94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328"/>
      <c r="AY31" s="328"/>
      <c r="AZ31" s="190"/>
      <c r="BA31" s="91">
        <f t="shared" si="0"/>
        <v>0</v>
      </c>
      <c r="BB31" s="84"/>
      <c r="BC31" s="199">
        <f>BA31-ปริมาณงาน!BH28</f>
        <v>0</v>
      </c>
      <c r="BD31" s="200" t="str">
        <f t="shared" si="1"/>
        <v>ถูกต้อง</v>
      </c>
    </row>
    <row r="32" spans="1:56" hidden="1" x14ac:dyDescent="0.35">
      <c r="A32" s="92">
        <v>20</v>
      </c>
      <c r="B32" s="275"/>
      <c r="C32" s="93"/>
      <c r="D32" s="93"/>
      <c r="E32" s="94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328"/>
      <c r="AY32" s="328"/>
      <c r="AZ32" s="190"/>
      <c r="BA32" s="91">
        <f t="shared" si="0"/>
        <v>0</v>
      </c>
      <c r="BB32" s="84"/>
      <c r="BC32" s="199">
        <f>BA32-ปริมาณงาน!BH29</f>
        <v>0</v>
      </c>
      <c r="BD32" s="200" t="str">
        <f t="shared" si="1"/>
        <v>ถูกต้อง</v>
      </c>
    </row>
    <row r="33" spans="1:56" hidden="1" x14ac:dyDescent="0.35">
      <c r="A33" s="92">
        <v>21</v>
      </c>
      <c r="B33" s="275"/>
      <c r="C33" s="93"/>
      <c r="D33" s="93"/>
      <c r="E33" s="94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328"/>
      <c r="AY33" s="328"/>
      <c r="AZ33" s="190"/>
      <c r="BA33" s="91">
        <f t="shared" si="0"/>
        <v>0</v>
      </c>
      <c r="BB33" s="84"/>
      <c r="BC33" s="199">
        <f>BA33-ปริมาณงาน!BH30</f>
        <v>0</v>
      </c>
      <c r="BD33" s="200" t="str">
        <f t="shared" si="1"/>
        <v>ถูกต้อง</v>
      </c>
    </row>
    <row r="34" spans="1:56" hidden="1" x14ac:dyDescent="0.35">
      <c r="A34" s="92">
        <v>22</v>
      </c>
      <c r="B34" s="275"/>
      <c r="C34" s="93"/>
      <c r="D34" s="93"/>
      <c r="E34" s="94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328"/>
      <c r="AY34" s="328"/>
      <c r="AZ34" s="190"/>
      <c r="BA34" s="91">
        <f t="shared" si="0"/>
        <v>0</v>
      </c>
      <c r="BB34" s="84"/>
      <c r="BC34" s="199">
        <f>BA34-ปริมาณงาน!BH31</f>
        <v>0</v>
      </c>
      <c r="BD34" s="200" t="str">
        <f t="shared" si="1"/>
        <v>ถูกต้อง</v>
      </c>
    </row>
    <row r="35" spans="1:56" hidden="1" x14ac:dyDescent="0.35">
      <c r="A35" s="92">
        <v>23</v>
      </c>
      <c r="B35" s="275"/>
      <c r="C35" s="93"/>
      <c r="D35" s="93"/>
      <c r="E35" s="94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328"/>
      <c r="AY35" s="328"/>
      <c r="AZ35" s="190"/>
      <c r="BA35" s="91">
        <f t="shared" si="0"/>
        <v>0</v>
      </c>
      <c r="BB35" s="84"/>
      <c r="BC35" s="199">
        <f>BA35-ปริมาณงาน!BH32</f>
        <v>0</v>
      </c>
      <c r="BD35" s="200" t="str">
        <f t="shared" si="1"/>
        <v>ถูกต้อง</v>
      </c>
    </row>
    <row r="36" spans="1:56" hidden="1" x14ac:dyDescent="0.35">
      <c r="A36" s="92">
        <v>24</v>
      </c>
      <c r="B36" s="275"/>
      <c r="C36" s="93"/>
      <c r="D36" s="93"/>
      <c r="E36" s="94"/>
      <c r="F36" s="94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328"/>
      <c r="AY36" s="328"/>
      <c r="AZ36" s="190"/>
      <c r="BA36" s="91">
        <f t="shared" si="0"/>
        <v>0</v>
      </c>
      <c r="BB36" s="84"/>
      <c r="BC36" s="199">
        <f>BA36-ปริมาณงาน!BH33</f>
        <v>0</v>
      </c>
      <c r="BD36" s="200" t="str">
        <f t="shared" si="1"/>
        <v>ถูกต้อง</v>
      </c>
    </row>
    <row r="37" spans="1:56" hidden="1" x14ac:dyDescent="0.35">
      <c r="A37" s="92">
        <v>25</v>
      </c>
      <c r="B37" s="275"/>
      <c r="C37" s="93"/>
      <c r="D37" s="93"/>
      <c r="E37" s="94"/>
      <c r="F37" s="94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328"/>
      <c r="AY37" s="328"/>
      <c r="AZ37" s="190"/>
      <c r="BA37" s="91">
        <f t="shared" si="0"/>
        <v>0</v>
      </c>
      <c r="BB37" s="84"/>
      <c r="BC37" s="199">
        <f>BA37-ปริมาณงาน!BH34</f>
        <v>0</v>
      </c>
      <c r="BD37" s="200" t="str">
        <f t="shared" si="1"/>
        <v>ถูกต้อง</v>
      </c>
    </row>
    <row r="38" spans="1:56" hidden="1" x14ac:dyDescent="0.35">
      <c r="A38" s="92">
        <v>26</v>
      </c>
      <c r="B38" s="275"/>
      <c r="C38" s="93"/>
      <c r="D38" s="93"/>
      <c r="E38" s="94"/>
      <c r="F38" s="94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328"/>
      <c r="AY38" s="328"/>
      <c r="AZ38" s="190"/>
      <c r="BA38" s="91">
        <f t="shared" si="0"/>
        <v>0</v>
      </c>
      <c r="BB38" s="84"/>
      <c r="BC38" s="199">
        <f>BA38-ปริมาณงาน!BH35</f>
        <v>0</v>
      </c>
      <c r="BD38" s="200" t="str">
        <f t="shared" si="1"/>
        <v>ถูกต้อง</v>
      </c>
    </row>
    <row r="39" spans="1:56" hidden="1" x14ac:dyDescent="0.35">
      <c r="A39" s="92">
        <v>27</v>
      </c>
      <c r="B39" s="275"/>
      <c r="C39" s="93"/>
      <c r="D39" s="93"/>
      <c r="E39" s="94"/>
      <c r="F39" s="94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328"/>
      <c r="AY39" s="328"/>
      <c r="AZ39" s="190"/>
      <c r="BA39" s="91">
        <f t="shared" si="0"/>
        <v>0</v>
      </c>
      <c r="BB39" s="84"/>
      <c r="BC39" s="199">
        <f>BA39-ปริมาณงาน!BH36</f>
        <v>0</v>
      </c>
      <c r="BD39" s="200" t="str">
        <f t="shared" si="1"/>
        <v>ถูกต้อง</v>
      </c>
    </row>
    <row r="40" spans="1:56" hidden="1" x14ac:dyDescent="0.35">
      <c r="A40" s="92">
        <v>28</v>
      </c>
      <c r="B40" s="275"/>
      <c r="C40" s="93"/>
      <c r="D40" s="93"/>
      <c r="E40" s="94"/>
      <c r="F40" s="9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328"/>
      <c r="AY40" s="328"/>
      <c r="AZ40" s="190"/>
      <c r="BA40" s="91">
        <f t="shared" si="0"/>
        <v>0</v>
      </c>
      <c r="BB40" s="84"/>
      <c r="BC40" s="199">
        <f>BA40-ปริมาณงาน!BH37</f>
        <v>0</v>
      </c>
      <c r="BD40" s="200" t="str">
        <f t="shared" si="1"/>
        <v>ถูกต้อง</v>
      </c>
    </row>
    <row r="41" spans="1:56" hidden="1" x14ac:dyDescent="0.35">
      <c r="A41" s="92">
        <v>29</v>
      </c>
      <c r="B41" s="275"/>
      <c r="C41" s="93"/>
      <c r="D41" s="93"/>
      <c r="E41" s="94"/>
      <c r="F41" s="94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328"/>
      <c r="AY41" s="328"/>
      <c r="AZ41" s="190"/>
      <c r="BA41" s="91">
        <f t="shared" si="0"/>
        <v>0</v>
      </c>
      <c r="BB41" s="84"/>
      <c r="BC41" s="199">
        <f>BA41-ปริมาณงาน!BH38</f>
        <v>0</v>
      </c>
      <c r="BD41" s="200" t="str">
        <f t="shared" si="1"/>
        <v>ถูกต้อง</v>
      </c>
    </row>
    <row r="42" spans="1:56" hidden="1" x14ac:dyDescent="0.35">
      <c r="A42" s="92">
        <v>30</v>
      </c>
      <c r="B42" s="275"/>
      <c r="C42" s="93"/>
      <c r="D42" s="93"/>
      <c r="E42" s="94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328"/>
      <c r="AY42" s="328"/>
      <c r="AZ42" s="190"/>
      <c r="BA42" s="91">
        <f t="shared" si="0"/>
        <v>0</v>
      </c>
      <c r="BB42" s="84"/>
      <c r="BC42" s="199">
        <f>BA42-ปริมาณงาน!BH39</f>
        <v>0</v>
      </c>
      <c r="BD42" s="200" t="str">
        <f t="shared" si="1"/>
        <v>ถูกต้อง</v>
      </c>
    </row>
    <row r="43" spans="1:56" hidden="1" x14ac:dyDescent="0.35">
      <c r="A43" s="92">
        <v>31</v>
      </c>
      <c r="B43" s="275"/>
      <c r="C43" s="93"/>
      <c r="D43" s="93"/>
      <c r="E43" s="94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328"/>
      <c r="AY43" s="328"/>
      <c r="AZ43" s="190"/>
      <c r="BA43" s="91">
        <f t="shared" si="0"/>
        <v>0</v>
      </c>
      <c r="BB43" s="84"/>
      <c r="BC43" s="199">
        <f>BA43-ปริมาณงาน!BH40</f>
        <v>0</v>
      </c>
      <c r="BD43" s="200" t="str">
        <f t="shared" si="1"/>
        <v>ถูกต้อง</v>
      </c>
    </row>
    <row r="44" spans="1:56" hidden="1" x14ac:dyDescent="0.35">
      <c r="A44" s="92">
        <v>32</v>
      </c>
      <c r="B44" s="275"/>
      <c r="C44" s="93"/>
      <c r="D44" s="93"/>
      <c r="E44" s="94"/>
      <c r="F44" s="94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328"/>
      <c r="AY44" s="328"/>
      <c r="AZ44" s="190"/>
      <c r="BA44" s="91">
        <f t="shared" si="0"/>
        <v>0</v>
      </c>
      <c r="BB44" s="84"/>
      <c r="BC44" s="199">
        <f>BA44-ปริมาณงาน!BH41</f>
        <v>0</v>
      </c>
      <c r="BD44" s="200" t="str">
        <f t="shared" si="1"/>
        <v>ถูกต้อง</v>
      </c>
    </row>
    <row r="45" spans="1:56" hidden="1" x14ac:dyDescent="0.35">
      <c r="A45" s="92">
        <v>33</v>
      </c>
      <c r="B45" s="275"/>
      <c r="C45" s="93"/>
      <c r="D45" s="93"/>
      <c r="E45" s="94"/>
      <c r="F45" s="94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328"/>
      <c r="AY45" s="328"/>
      <c r="AZ45" s="190"/>
      <c r="BA45" s="91">
        <f t="shared" si="0"/>
        <v>0</v>
      </c>
      <c r="BB45" s="84"/>
      <c r="BC45" s="199">
        <f>BA45-ปริมาณงาน!BH42</f>
        <v>0</v>
      </c>
      <c r="BD45" s="200" t="str">
        <f t="shared" si="1"/>
        <v>ถูกต้อง</v>
      </c>
    </row>
    <row r="46" spans="1:56" hidden="1" x14ac:dyDescent="0.35">
      <c r="A46" s="92">
        <v>34</v>
      </c>
      <c r="B46" s="275"/>
      <c r="C46" s="93"/>
      <c r="D46" s="93"/>
      <c r="E46" s="94"/>
      <c r="F46" s="94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328"/>
      <c r="AY46" s="328"/>
      <c r="AZ46" s="190"/>
      <c r="BA46" s="91">
        <f t="shared" si="0"/>
        <v>0</v>
      </c>
      <c r="BB46" s="84"/>
      <c r="BC46" s="199">
        <f>BA46-ปริมาณงาน!BH43</f>
        <v>0</v>
      </c>
      <c r="BD46" s="200" t="str">
        <f t="shared" si="1"/>
        <v>ถูกต้อง</v>
      </c>
    </row>
    <row r="47" spans="1:56" hidden="1" x14ac:dyDescent="0.35">
      <c r="A47" s="92">
        <v>35</v>
      </c>
      <c r="B47" s="275"/>
      <c r="C47" s="93"/>
      <c r="D47" s="93"/>
      <c r="E47" s="94"/>
      <c r="F47" s="94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328"/>
      <c r="AY47" s="328"/>
      <c r="AZ47" s="190"/>
      <c r="BA47" s="91">
        <f t="shared" si="0"/>
        <v>0</v>
      </c>
      <c r="BB47" s="84"/>
      <c r="BC47" s="199">
        <f>BA47-ปริมาณงาน!BH44</f>
        <v>0</v>
      </c>
      <c r="BD47" s="200" t="str">
        <f t="shared" si="1"/>
        <v>ถูกต้อง</v>
      </c>
    </row>
    <row r="48" spans="1:56" hidden="1" x14ac:dyDescent="0.35">
      <c r="A48" s="92">
        <v>36</v>
      </c>
      <c r="B48" s="275"/>
      <c r="C48" s="93"/>
      <c r="D48" s="93"/>
      <c r="E48" s="94"/>
      <c r="F48" s="94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328"/>
      <c r="AY48" s="328"/>
      <c r="AZ48" s="190"/>
      <c r="BA48" s="91">
        <f t="shared" si="0"/>
        <v>0</v>
      </c>
      <c r="BB48" s="84"/>
      <c r="BC48" s="199">
        <f>BA48-ปริมาณงาน!BH45</f>
        <v>0</v>
      </c>
      <c r="BD48" s="200" t="str">
        <f t="shared" si="1"/>
        <v>ถูกต้อง</v>
      </c>
    </row>
    <row r="49" spans="1:56" hidden="1" x14ac:dyDescent="0.35">
      <c r="A49" s="92">
        <v>37</v>
      </c>
      <c r="B49" s="275"/>
      <c r="C49" s="93"/>
      <c r="D49" s="93"/>
      <c r="E49" s="94"/>
      <c r="F49" s="94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328"/>
      <c r="AY49" s="328"/>
      <c r="AZ49" s="190"/>
      <c r="BA49" s="91">
        <f t="shared" si="0"/>
        <v>0</v>
      </c>
      <c r="BB49" s="84"/>
      <c r="BC49" s="199">
        <f>BA49-ปริมาณงาน!BH46</f>
        <v>0</v>
      </c>
      <c r="BD49" s="200" t="str">
        <f t="shared" si="1"/>
        <v>ถูกต้อง</v>
      </c>
    </row>
    <row r="50" spans="1:56" hidden="1" x14ac:dyDescent="0.35">
      <c r="A50" s="92">
        <v>38</v>
      </c>
      <c r="B50" s="275"/>
      <c r="C50" s="93"/>
      <c r="D50" s="93"/>
      <c r="E50" s="94"/>
      <c r="F50" s="94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328"/>
      <c r="AY50" s="328"/>
      <c r="AZ50" s="190"/>
      <c r="BA50" s="91">
        <f t="shared" si="0"/>
        <v>0</v>
      </c>
      <c r="BB50" s="84"/>
      <c r="BC50" s="199">
        <f>BA50-ปริมาณงาน!BH47</f>
        <v>0</v>
      </c>
      <c r="BD50" s="200" t="str">
        <f t="shared" si="1"/>
        <v>ถูกต้อง</v>
      </c>
    </row>
    <row r="51" spans="1:56" hidden="1" x14ac:dyDescent="0.35">
      <c r="A51" s="92">
        <v>39</v>
      </c>
      <c r="B51" s="275"/>
      <c r="C51" s="93"/>
      <c r="D51" s="93"/>
      <c r="E51" s="94"/>
      <c r="F51" s="94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328"/>
      <c r="AY51" s="328"/>
      <c r="AZ51" s="190"/>
      <c r="BA51" s="91">
        <f t="shared" si="0"/>
        <v>0</v>
      </c>
      <c r="BB51" s="84"/>
      <c r="BC51" s="199">
        <f>BA51-ปริมาณงาน!BH48</f>
        <v>0</v>
      </c>
      <c r="BD51" s="200" t="str">
        <f t="shared" si="1"/>
        <v>ถูกต้อง</v>
      </c>
    </row>
    <row r="52" spans="1:56" hidden="1" x14ac:dyDescent="0.35">
      <c r="A52" s="92">
        <v>40</v>
      </c>
      <c r="B52" s="275"/>
      <c r="C52" s="93"/>
      <c r="D52" s="93"/>
      <c r="E52" s="94"/>
      <c r="F52" s="94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328"/>
      <c r="AY52" s="328"/>
      <c r="AZ52" s="190"/>
      <c r="BA52" s="91">
        <f t="shared" si="0"/>
        <v>0</v>
      </c>
      <c r="BB52" s="84"/>
      <c r="BC52" s="199">
        <f>BA52-ปริมาณงาน!BH49</f>
        <v>0</v>
      </c>
      <c r="BD52" s="200" t="str">
        <f t="shared" si="1"/>
        <v>ถูกต้อง</v>
      </c>
    </row>
    <row r="53" spans="1:56" hidden="1" x14ac:dyDescent="0.35">
      <c r="A53" s="92">
        <v>41</v>
      </c>
      <c r="B53" s="275"/>
      <c r="C53" s="93"/>
      <c r="D53" s="93"/>
      <c r="E53" s="94"/>
      <c r="F53" s="94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328"/>
      <c r="AY53" s="328"/>
      <c r="AZ53" s="190"/>
      <c r="BA53" s="91">
        <f t="shared" si="0"/>
        <v>0</v>
      </c>
      <c r="BB53" s="84"/>
      <c r="BC53" s="199">
        <f>BA53-ปริมาณงาน!BH50</f>
        <v>0</v>
      </c>
      <c r="BD53" s="200" t="str">
        <f t="shared" si="1"/>
        <v>ถูกต้อง</v>
      </c>
    </row>
    <row r="54" spans="1:56" hidden="1" x14ac:dyDescent="0.35">
      <c r="A54" s="92">
        <v>42</v>
      </c>
      <c r="B54" s="275"/>
      <c r="C54" s="93"/>
      <c r="D54" s="93"/>
      <c r="E54" s="94"/>
      <c r="F54" s="94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328"/>
      <c r="AY54" s="328"/>
      <c r="AZ54" s="190"/>
      <c r="BA54" s="91">
        <f t="shared" si="0"/>
        <v>0</v>
      </c>
      <c r="BB54" s="84"/>
      <c r="BC54" s="199">
        <f>BA54-ปริมาณงาน!BH51</f>
        <v>0</v>
      </c>
      <c r="BD54" s="200" t="str">
        <f t="shared" si="1"/>
        <v>ถูกต้อง</v>
      </c>
    </row>
    <row r="55" spans="1:56" hidden="1" x14ac:dyDescent="0.35">
      <c r="A55" s="92">
        <v>43</v>
      </c>
      <c r="B55" s="275"/>
      <c r="C55" s="93"/>
      <c r="D55" s="93"/>
      <c r="E55" s="94"/>
      <c r="F55" s="94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328"/>
      <c r="AY55" s="328"/>
      <c r="AZ55" s="190"/>
      <c r="BA55" s="91">
        <f t="shared" si="0"/>
        <v>0</v>
      </c>
      <c r="BB55" s="84"/>
      <c r="BC55" s="199">
        <f>BA55-ปริมาณงาน!BH52</f>
        <v>0</v>
      </c>
      <c r="BD55" s="200" t="str">
        <f t="shared" si="1"/>
        <v>ถูกต้อง</v>
      </c>
    </row>
    <row r="56" spans="1:56" hidden="1" x14ac:dyDescent="0.35">
      <c r="A56" s="92">
        <v>44</v>
      </c>
      <c r="B56" s="275"/>
      <c r="C56" s="93"/>
      <c r="D56" s="93"/>
      <c r="E56" s="94"/>
      <c r="F56" s="94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328"/>
      <c r="AY56" s="328"/>
      <c r="AZ56" s="190"/>
      <c r="BA56" s="91">
        <f t="shared" si="0"/>
        <v>0</v>
      </c>
      <c r="BB56" s="84"/>
      <c r="BC56" s="199">
        <f>BA56-ปริมาณงาน!BH53</f>
        <v>0</v>
      </c>
      <c r="BD56" s="200" t="str">
        <f t="shared" si="1"/>
        <v>ถูกต้อง</v>
      </c>
    </row>
    <row r="57" spans="1:56" hidden="1" x14ac:dyDescent="0.35">
      <c r="A57" s="92">
        <v>45</v>
      </c>
      <c r="B57" s="275"/>
      <c r="C57" s="93"/>
      <c r="D57" s="93"/>
      <c r="E57" s="94"/>
      <c r="F57" s="94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328"/>
      <c r="AY57" s="328"/>
      <c r="AZ57" s="190"/>
      <c r="BA57" s="91">
        <f t="shared" si="0"/>
        <v>0</v>
      </c>
      <c r="BB57" s="84"/>
      <c r="BC57" s="199">
        <f>BA57-ปริมาณงาน!BH54</f>
        <v>0</v>
      </c>
      <c r="BD57" s="200" t="str">
        <f t="shared" si="1"/>
        <v>ถูกต้อง</v>
      </c>
    </row>
    <row r="58" spans="1:56" hidden="1" x14ac:dyDescent="0.35">
      <c r="A58" s="92">
        <v>46</v>
      </c>
      <c r="B58" s="275"/>
      <c r="C58" s="93"/>
      <c r="D58" s="93"/>
      <c r="E58" s="94"/>
      <c r="F58" s="94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328"/>
      <c r="AY58" s="328"/>
      <c r="AZ58" s="190"/>
      <c r="BA58" s="91">
        <f t="shared" si="0"/>
        <v>0</v>
      </c>
      <c r="BB58" s="84"/>
      <c r="BC58" s="199">
        <f>BA58-ปริมาณงาน!BH55</f>
        <v>0</v>
      </c>
      <c r="BD58" s="200" t="str">
        <f t="shared" si="1"/>
        <v>ถูกต้อง</v>
      </c>
    </row>
    <row r="59" spans="1:56" hidden="1" x14ac:dyDescent="0.35">
      <c r="A59" s="92">
        <v>47</v>
      </c>
      <c r="B59" s="275"/>
      <c r="C59" s="93"/>
      <c r="D59" s="93"/>
      <c r="E59" s="94"/>
      <c r="F59" s="94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328"/>
      <c r="AY59" s="328"/>
      <c r="AZ59" s="190"/>
      <c r="BA59" s="91">
        <f t="shared" si="0"/>
        <v>0</v>
      </c>
      <c r="BB59" s="84"/>
      <c r="BC59" s="199">
        <f>BA59-ปริมาณงาน!BH56</f>
        <v>0</v>
      </c>
      <c r="BD59" s="200" t="str">
        <f t="shared" si="1"/>
        <v>ถูกต้อง</v>
      </c>
    </row>
    <row r="60" spans="1:56" hidden="1" x14ac:dyDescent="0.35">
      <c r="A60" s="92">
        <v>48</v>
      </c>
      <c r="B60" s="275"/>
      <c r="C60" s="93"/>
      <c r="D60" s="93"/>
      <c r="E60" s="94"/>
      <c r="F60" s="94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328"/>
      <c r="AY60" s="328"/>
      <c r="AZ60" s="190"/>
      <c r="BA60" s="91">
        <f t="shared" si="0"/>
        <v>0</v>
      </c>
      <c r="BB60" s="84"/>
      <c r="BC60" s="199">
        <f>BA60-ปริมาณงาน!BH57</f>
        <v>0</v>
      </c>
      <c r="BD60" s="200" t="str">
        <f t="shared" si="1"/>
        <v>ถูกต้อง</v>
      </c>
    </row>
    <row r="61" spans="1:56" hidden="1" x14ac:dyDescent="0.35">
      <c r="A61" s="92">
        <v>49</v>
      </c>
      <c r="B61" s="275"/>
      <c r="C61" s="93"/>
      <c r="D61" s="93"/>
      <c r="E61" s="94"/>
      <c r="F61" s="94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328"/>
      <c r="AY61" s="328"/>
      <c r="AZ61" s="190"/>
      <c r="BA61" s="91">
        <f t="shared" si="0"/>
        <v>0</v>
      </c>
      <c r="BB61" s="84"/>
      <c r="BC61" s="199">
        <f>BA61-ปริมาณงาน!BH58</f>
        <v>0</v>
      </c>
      <c r="BD61" s="200" t="str">
        <f t="shared" si="1"/>
        <v>ถูกต้อง</v>
      </c>
    </row>
    <row r="62" spans="1:56" hidden="1" x14ac:dyDescent="0.35">
      <c r="A62" s="92">
        <v>50</v>
      </c>
      <c r="B62" s="275"/>
      <c r="C62" s="93"/>
      <c r="D62" s="93"/>
      <c r="E62" s="94"/>
      <c r="F62" s="94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328"/>
      <c r="AY62" s="328"/>
      <c r="AZ62" s="190"/>
      <c r="BA62" s="91">
        <f t="shared" si="0"/>
        <v>0</v>
      </c>
      <c r="BB62" s="84"/>
      <c r="BC62" s="199">
        <f>BA62-ปริมาณงาน!BH59</f>
        <v>0</v>
      </c>
      <c r="BD62" s="200" t="str">
        <f t="shared" si="1"/>
        <v>ถูกต้อง</v>
      </c>
    </row>
    <row r="63" spans="1:56" hidden="1" x14ac:dyDescent="0.35">
      <c r="A63" s="92">
        <v>51</v>
      </c>
      <c r="B63" s="275"/>
      <c r="C63" s="93"/>
      <c r="D63" s="93"/>
      <c r="E63" s="94"/>
      <c r="F63" s="94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328"/>
      <c r="AY63" s="328"/>
      <c r="AZ63" s="190"/>
      <c r="BA63" s="91">
        <f t="shared" si="0"/>
        <v>0</v>
      </c>
      <c r="BB63" s="84"/>
      <c r="BC63" s="199">
        <f>BA63-ปริมาณงาน!BH60</f>
        <v>0</v>
      </c>
      <c r="BD63" s="200" t="str">
        <f t="shared" si="1"/>
        <v>ถูกต้อง</v>
      </c>
    </row>
    <row r="64" spans="1:56" hidden="1" x14ac:dyDescent="0.35">
      <c r="A64" s="92">
        <v>52</v>
      </c>
      <c r="B64" s="275"/>
      <c r="C64" s="93"/>
      <c r="D64" s="93"/>
      <c r="E64" s="94"/>
      <c r="F64" s="94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328"/>
      <c r="AY64" s="328"/>
      <c r="AZ64" s="190"/>
      <c r="BA64" s="91">
        <f t="shared" si="0"/>
        <v>0</v>
      </c>
      <c r="BB64" s="84"/>
      <c r="BC64" s="199">
        <f>BA64-ปริมาณงาน!BH61</f>
        <v>0</v>
      </c>
      <c r="BD64" s="200" t="str">
        <f t="shared" si="1"/>
        <v>ถูกต้อง</v>
      </c>
    </row>
    <row r="65" spans="1:56" hidden="1" x14ac:dyDescent="0.35">
      <c r="A65" s="92">
        <v>53</v>
      </c>
      <c r="B65" s="275"/>
      <c r="C65" s="93"/>
      <c r="D65" s="93"/>
      <c r="E65" s="94"/>
      <c r="F65" s="94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328"/>
      <c r="AY65" s="328"/>
      <c r="AZ65" s="190"/>
      <c r="BA65" s="91">
        <f t="shared" si="0"/>
        <v>0</v>
      </c>
      <c r="BB65" s="84"/>
      <c r="BC65" s="199">
        <f>BA65-ปริมาณงาน!BH62</f>
        <v>0</v>
      </c>
      <c r="BD65" s="200" t="str">
        <f t="shared" si="1"/>
        <v>ถูกต้อง</v>
      </c>
    </row>
    <row r="66" spans="1:56" hidden="1" x14ac:dyDescent="0.35">
      <c r="A66" s="92">
        <v>54</v>
      </c>
      <c r="B66" s="275"/>
      <c r="C66" s="93"/>
      <c r="D66" s="93"/>
      <c r="E66" s="94"/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328"/>
      <c r="AY66" s="328"/>
      <c r="AZ66" s="190"/>
      <c r="BA66" s="91">
        <f t="shared" si="0"/>
        <v>0</v>
      </c>
      <c r="BB66" s="84"/>
      <c r="BC66" s="199">
        <f>BA66-ปริมาณงาน!BH63</f>
        <v>0</v>
      </c>
      <c r="BD66" s="200" t="str">
        <f t="shared" si="1"/>
        <v>ถูกต้อง</v>
      </c>
    </row>
    <row r="67" spans="1:56" hidden="1" x14ac:dyDescent="0.35">
      <c r="A67" s="92">
        <v>55</v>
      </c>
      <c r="B67" s="275"/>
      <c r="C67" s="93"/>
      <c r="D67" s="93"/>
      <c r="E67" s="94"/>
      <c r="F67" s="94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328"/>
      <c r="AY67" s="328"/>
      <c r="AZ67" s="190"/>
      <c r="BA67" s="91">
        <f t="shared" si="0"/>
        <v>0</v>
      </c>
      <c r="BB67" s="84"/>
      <c r="BC67" s="199">
        <f>BA67-ปริมาณงาน!BH64</f>
        <v>0</v>
      </c>
      <c r="BD67" s="200" t="str">
        <f t="shared" si="1"/>
        <v>ถูกต้อง</v>
      </c>
    </row>
    <row r="68" spans="1:56" hidden="1" x14ac:dyDescent="0.35">
      <c r="A68" s="92">
        <v>56</v>
      </c>
      <c r="B68" s="275"/>
      <c r="C68" s="93"/>
      <c r="D68" s="93"/>
      <c r="E68" s="94"/>
      <c r="F68" s="94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328"/>
      <c r="AY68" s="328"/>
      <c r="AZ68" s="190"/>
      <c r="BA68" s="91">
        <f t="shared" si="0"/>
        <v>0</v>
      </c>
      <c r="BB68" s="84"/>
      <c r="BC68" s="199">
        <f>BA68-ปริมาณงาน!BH65</f>
        <v>0</v>
      </c>
      <c r="BD68" s="200" t="str">
        <f t="shared" si="1"/>
        <v>ถูกต้อง</v>
      </c>
    </row>
    <row r="69" spans="1:56" hidden="1" x14ac:dyDescent="0.35">
      <c r="A69" s="92">
        <v>57</v>
      </c>
      <c r="B69" s="275"/>
      <c r="C69" s="93"/>
      <c r="D69" s="93"/>
      <c r="E69" s="94"/>
      <c r="F69" s="94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328"/>
      <c r="AY69" s="328"/>
      <c r="AZ69" s="190"/>
      <c r="BA69" s="91">
        <f t="shared" si="0"/>
        <v>0</v>
      </c>
      <c r="BB69" s="84"/>
      <c r="BC69" s="199">
        <f>BA69-ปริมาณงาน!BH66</f>
        <v>0</v>
      </c>
      <c r="BD69" s="200" t="str">
        <f t="shared" si="1"/>
        <v>ถูกต้อง</v>
      </c>
    </row>
    <row r="70" spans="1:56" hidden="1" x14ac:dyDescent="0.35">
      <c r="A70" s="92">
        <v>58</v>
      </c>
      <c r="B70" s="275"/>
      <c r="C70" s="93"/>
      <c r="D70" s="93"/>
      <c r="E70" s="94"/>
      <c r="F70" s="94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328"/>
      <c r="AY70" s="328"/>
      <c r="AZ70" s="190"/>
      <c r="BA70" s="91">
        <f t="shared" si="0"/>
        <v>0</v>
      </c>
      <c r="BB70" s="84"/>
      <c r="BC70" s="199">
        <f>BA70-ปริมาณงาน!BH67</f>
        <v>0</v>
      </c>
      <c r="BD70" s="200" t="str">
        <f t="shared" si="1"/>
        <v>ถูกต้อง</v>
      </c>
    </row>
    <row r="71" spans="1:56" hidden="1" x14ac:dyDescent="0.35">
      <c r="A71" s="92">
        <v>59</v>
      </c>
      <c r="B71" s="275"/>
      <c r="C71" s="93"/>
      <c r="D71" s="93"/>
      <c r="E71" s="94"/>
      <c r="F71" s="94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328"/>
      <c r="AY71" s="328"/>
      <c r="AZ71" s="190"/>
      <c r="BA71" s="91">
        <f t="shared" si="0"/>
        <v>0</v>
      </c>
      <c r="BB71" s="84"/>
      <c r="BC71" s="199">
        <f>BA71-ปริมาณงาน!BH68</f>
        <v>0</v>
      </c>
      <c r="BD71" s="200" t="str">
        <f t="shared" si="1"/>
        <v>ถูกต้อง</v>
      </c>
    </row>
    <row r="72" spans="1:56" hidden="1" x14ac:dyDescent="0.35">
      <c r="A72" s="92">
        <v>60</v>
      </c>
      <c r="B72" s="275"/>
      <c r="C72" s="93"/>
      <c r="D72" s="93"/>
      <c r="E72" s="94"/>
      <c r="F72" s="94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328"/>
      <c r="AY72" s="328"/>
      <c r="AZ72" s="190"/>
      <c r="BA72" s="91">
        <f t="shared" si="0"/>
        <v>0</v>
      </c>
      <c r="BB72" s="84"/>
      <c r="BC72" s="199">
        <f>BA72-ปริมาณงาน!BH69</f>
        <v>0</v>
      </c>
      <c r="BD72" s="200" t="str">
        <f t="shared" si="1"/>
        <v>ถูกต้อง</v>
      </c>
    </row>
    <row r="73" spans="1:56" hidden="1" x14ac:dyDescent="0.35">
      <c r="A73" s="92">
        <v>61</v>
      </c>
      <c r="B73" s="275"/>
      <c r="C73" s="93"/>
      <c r="D73" s="93"/>
      <c r="E73" s="94"/>
      <c r="F73" s="94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328"/>
      <c r="AY73" s="328"/>
      <c r="AZ73" s="190"/>
      <c r="BA73" s="91">
        <f t="shared" si="0"/>
        <v>0</v>
      </c>
      <c r="BB73" s="84"/>
      <c r="BC73" s="199">
        <f>BA73-ปริมาณงาน!BH70</f>
        <v>0</v>
      </c>
      <c r="BD73" s="200" t="str">
        <f t="shared" si="1"/>
        <v>ถูกต้อง</v>
      </c>
    </row>
    <row r="74" spans="1:56" hidden="1" x14ac:dyDescent="0.35">
      <c r="A74" s="92">
        <v>62</v>
      </c>
      <c r="B74" s="275"/>
      <c r="C74" s="93"/>
      <c r="D74" s="93"/>
      <c r="E74" s="94"/>
      <c r="F74" s="94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328"/>
      <c r="AY74" s="328"/>
      <c r="AZ74" s="190"/>
      <c r="BA74" s="91">
        <f t="shared" si="0"/>
        <v>0</v>
      </c>
      <c r="BB74" s="84"/>
      <c r="BC74" s="199">
        <f>BA74-ปริมาณงาน!BH71</f>
        <v>0</v>
      </c>
      <c r="BD74" s="200" t="str">
        <f t="shared" si="1"/>
        <v>ถูกต้อง</v>
      </c>
    </row>
    <row r="75" spans="1:56" hidden="1" x14ac:dyDescent="0.35">
      <c r="A75" s="92">
        <v>63</v>
      </c>
      <c r="B75" s="275"/>
      <c r="C75" s="93"/>
      <c r="D75" s="93"/>
      <c r="E75" s="94"/>
      <c r="F75" s="94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328"/>
      <c r="AY75" s="328"/>
      <c r="AZ75" s="190"/>
      <c r="BA75" s="91">
        <f t="shared" si="0"/>
        <v>0</v>
      </c>
      <c r="BB75" s="84"/>
      <c r="BC75" s="199">
        <f>BA75-ปริมาณงาน!BH72</f>
        <v>0</v>
      </c>
      <c r="BD75" s="200" t="str">
        <f t="shared" si="1"/>
        <v>ถูกต้อง</v>
      </c>
    </row>
    <row r="76" spans="1:56" hidden="1" x14ac:dyDescent="0.35">
      <c r="A76" s="92">
        <v>64</v>
      </c>
      <c r="B76" s="275"/>
      <c r="C76" s="93"/>
      <c r="D76" s="93"/>
      <c r="E76" s="94"/>
      <c r="F76" s="94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328"/>
      <c r="AY76" s="328"/>
      <c r="AZ76" s="190"/>
      <c r="BA76" s="91">
        <f t="shared" si="0"/>
        <v>0</v>
      </c>
      <c r="BB76" s="84"/>
      <c r="BC76" s="199">
        <f>BA76-ปริมาณงาน!BH73</f>
        <v>0</v>
      </c>
      <c r="BD76" s="200" t="str">
        <f t="shared" si="1"/>
        <v>ถูกต้อง</v>
      </c>
    </row>
    <row r="77" spans="1:56" hidden="1" x14ac:dyDescent="0.35">
      <c r="A77" s="92">
        <v>65</v>
      </c>
      <c r="B77" s="275"/>
      <c r="C77" s="93"/>
      <c r="D77" s="93"/>
      <c r="E77" s="94"/>
      <c r="F77" s="94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328"/>
      <c r="AY77" s="328"/>
      <c r="AZ77" s="190"/>
      <c r="BA77" s="91">
        <f t="shared" si="0"/>
        <v>0</v>
      </c>
      <c r="BB77" s="84"/>
      <c r="BC77" s="199">
        <f>BA77-ปริมาณงาน!BH74</f>
        <v>0</v>
      </c>
      <c r="BD77" s="200" t="str">
        <f t="shared" si="1"/>
        <v>ถูกต้อง</v>
      </c>
    </row>
    <row r="78" spans="1:56" hidden="1" x14ac:dyDescent="0.35">
      <c r="A78" s="92">
        <v>66</v>
      </c>
      <c r="B78" s="275"/>
      <c r="C78" s="93"/>
      <c r="D78" s="93"/>
      <c r="E78" s="94"/>
      <c r="F78" s="94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328"/>
      <c r="AY78" s="328"/>
      <c r="AZ78" s="190"/>
      <c r="BA78" s="91">
        <f t="shared" ref="BA78:BA133" si="2">SUM(E78:AZ78)</f>
        <v>0</v>
      </c>
      <c r="BB78" s="84"/>
      <c r="BC78" s="199">
        <f>BA78-ปริมาณงาน!BH75</f>
        <v>0</v>
      </c>
      <c r="BD78" s="200" t="str">
        <f t="shared" ref="BD78:BD133" si="3">IF(BC78=0,"ถูกต้อง","ไม่ถูก")</f>
        <v>ถูกต้อง</v>
      </c>
    </row>
    <row r="79" spans="1:56" hidden="1" x14ac:dyDescent="0.35">
      <c r="A79" s="92">
        <v>67</v>
      </c>
      <c r="B79" s="275"/>
      <c r="C79" s="93"/>
      <c r="D79" s="93"/>
      <c r="E79" s="94"/>
      <c r="F79" s="94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328"/>
      <c r="AY79" s="328"/>
      <c r="AZ79" s="190"/>
      <c r="BA79" s="91">
        <f t="shared" si="2"/>
        <v>0</v>
      </c>
      <c r="BB79" s="84"/>
      <c r="BC79" s="199">
        <f>BA79-ปริมาณงาน!BH76</f>
        <v>0</v>
      </c>
      <c r="BD79" s="200" t="str">
        <f t="shared" si="3"/>
        <v>ถูกต้อง</v>
      </c>
    </row>
    <row r="80" spans="1:56" hidden="1" x14ac:dyDescent="0.35">
      <c r="A80" s="92">
        <v>68</v>
      </c>
      <c r="B80" s="275"/>
      <c r="C80" s="93"/>
      <c r="D80" s="93"/>
      <c r="E80" s="94"/>
      <c r="F80" s="94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328"/>
      <c r="AY80" s="328"/>
      <c r="AZ80" s="190"/>
      <c r="BA80" s="91">
        <f t="shared" si="2"/>
        <v>0</v>
      </c>
      <c r="BB80" s="84"/>
      <c r="BC80" s="199">
        <f>BA80-ปริมาณงาน!BH77</f>
        <v>0</v>
      </c>
      <c r="BD80" s="200" t="str">
        <f t="shared" si="3"/>
        <v>ถูกต้อง</v>
      </c>
    </row>
    <row r="81" spans="1:56" hidden="1" x14ac:dyDescent="0.35">
      <c r="A81" s="92">
        <v>69</v>
      </c>
      <c r="B81" s="275"/>
      <c r="C81" s="93"/>
      <c r="D81" s="93"/>
      <c r="E81" s="94"/>
      <c r="F81" s="94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328"/>
      <c r="AY81" s="328"/>
      <c r="AZ81" s="190"/>
      <c r="BA81" s="91">
        <f t="shared" si="2"/>
        <v>0</v>
      </c>
      <c r="BB81" s="84"/>
      <c r="BC81" s="199">
        <f>BA81-ปริมาณงาน!BH78</f>
        <v>0</v>
      </c>
      <c r="BD81" s="200" t="str">
        <f t="shared" si="3"/>
        <v>ถูกต้อง</v>
      </c>
    </row>
    <row r="82" spans="1:56" hidden="1" x14ac:dyDescent="0.35">
      <c r="A82" s="92">
        <v>70</v>
      </c>
      <c r="B82" s="275"/>
      <c r="C82" s="93"/>
      <c r="D82" s="93"/>
      <c r="E82" s="94"/>
      <c r="F82" s="94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328"/>
      <c r="AY82" s="328"/>
      <c r="AZ82" s="190"/>
      <c r="BA82" s="91">
        <f t="shared" si="2"/>
        <v>0</v>
      </c>
      <c r="BB82" s="84"/>
      <c r="BC82" s="199">
        <f>BA82-ปริมาณงาน!BH79</f>
        <v>0</v>
      </c>
      <c r="BD82" s="200" t="str">
        <f t="shared" si="3"/>
        <v>ถูกต้อง</v>
      </c>
    </row>
    <row r="83" spans="1:56" hidden="1" x14ac:dyDescent="0.35">
      <c r="A83" s="92">
        <v>71</v>
      </c>
      <c r="B83" s="275"/>
      <c r="C83" s="93"/>
      <c r="D83" s="93"/>
      <c r="E83" s="94"/>
      <c r="F83" s="94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328"/>
      <c r="AY83" s="328"/>
      <c r="AZ83" s="190"/>
      <c r="BA83" s="91">
        <f t="shared" si="2"/>
        <v>0</v>
      </c>
      <c r="BB83" s="84"/>
      <c r="BC83" s="199">
        <f>BA83-ปริมาณงาน!BH80</f>
        <v>0</v>
      </c>
      <c r="BD83" s="200" t="str">
        <f t="shared" si="3"/>
        <v>ถูกต้อง</v>
      </c>
    </row>
    <row r="84" spans="1:56" hidden="1" x14ac:dyDescent="0.35">
      <c r="A84" s="92">
        <v>72</v>
      </c>
      <c r="B84" s="275"/>
      <c r="C84" s="93"/>
      <c r="D84" s="93"/>
      <c r="E84" s="94"/>
      <c r="F84" s="94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328"/>
      <c r="AY84" s="328"/>
      <c r="AZ84" s="190"/>
      <c r="BA84" s="91">
        <f t="shared" si="2"/>
        <v>0</v>
      </c>
      <c r="BB84" s="84"/>
      <c r="BC84" s="199">
        <f>BA84-ปริมาณงาน!BH81</f>
        <v>0</v>
      </c>
      <c r="BD84" s="200" t="str">
        <f t="shared" si="3"/>
        <v>ถูกต้อง</v>
      </c>
    </row>
    <row r="85" spans="1:56" hidden="1" x14ac:dyDescent="0.35">
      <c r="A85" s="92">
        <v>73</v>
      </c>
      <c r="B85" s="275"/>
      <c r="C85" s="93"/>
      <c r="D85" s="93"/>
      <c r="E85" s="94"/>
      <c r="F85" s="94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328"/>
      <c r="AY85" s="328"/>
      <c r="AZ85" s="190"/>
      <c r="BA85" s="91">
        <f t="shared" si="2"/>
        <v>0</v>
      </c>
      <c r="BB85" s="84"/>
      <c r="BC85" s="199">
        <f>BA85-ปริมาณงาน!BH82</f>
        <v>0</v>
      </c>
      <c r="BD85" s="200" t="str">
        <f t="shared" si="3"/>
        <v>ถูกต้อง</v>
      </c>
    </row>
    <row r="86" spans="1:56" hidden="1" x14ac:dyDescent="0.35">
      <c r="A86" s="92">
        <v>74</v>
      </c>
      <c r="B86" s="275"/>
      <c r="C86" s="93"/>
      <c r="D86" s="93"/>
      <c r="E86" s="94"/>
      <c r="F86" s="94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328"/>
      <c r="AY86" s="328"/>
      <c r="AZ86" s="190"/>
      <c r="BA86" s="91">
        <f t="shared" si="2"/>
        <v>0</v>
      </c>
      <c r="BB86" s="84"/>
      <c r="BC86" s="199">
        <f>BA86-ปริมาณงาน!BH83</f>
        <v>0</v>
      </c>
      <c r="BD86" s="200" t="str">
        <f t="shared" si="3"/>
        <v>ถูกต้อง</v>
      </c>
    </row>
    <row r="87" spans="1:56" hidden="1" x14ac:dyDescent="0.35">
      <c r="A87" s="92">
        <v>75</v>
      </c>
      <c r="B87" s="275"/>
      <c r="C87" s="93"/>
      <c r="D87" s="93"/>
      <c r="E87" s="94"/>
      <c r="F87" s="94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328"/>
      <c r="AY87" s="328"/>
      <c r="AZ87" s="190"/>
      <c r="BA87" s="91">
        <f t="shared" si="2"/>
        <v>0</v>
      </c>
      <c r="BB87" s="84"/>
      <c r="BC87" s="199">
        <f>BA87-ปริมาณงาน!BH84</f>
        <v>0</v>
      </c>
      <c r="BD87" s="200" t="str">
        <f t="shared" si="3"/>
        <v>ถูกต้อง</v>
      </c>
    </row>
    <row r="88" spans="1:56" hidden="1" x14ac:dyDescent="0.35">
      <c r="A88" s="92">
        <v>76</v>
      </c>
      <c r="B88" s="275"/>
      <c r="C88" s="93"/>
      <c r="D88" s="93"/>
      <c r="E88" s="94"/>
      <c r="F88" s="94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328"/>
      <c r="AY88" s="328"/>
      <c r="AZ88" s="190"/>
      <c r="BA88" s="91">
        <f t="shared" si="2"/>
        <v>0</v>
      </c>
      <c r="BB88" s="84"/>
      <c r="BC88" s="199">
        <f>BA88-ปริมาณงาน!BH85</f>
        <v>0</v>
      </c>
      <c r="BD88" s="200" t="str">
        <f t="shared" si="3"/>
        <v>ถูกต้อง</v>
      </c>
    </row>
    <row r="89" spans="1:56" hidden="1" x14ac:dyDescent="0.35">
      <c r="A89" s="92">
        <v>77</v>
      </c>
      <c r="B89" s="275"/>
      <c r="C89" s="93"/>
      <c r="D89" s="93"/>
      <c r="E89" s="94"/>
      <c r="F89" s="94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328"/>
      <c r="AY89" s="328"/>
      <c r="AZ89" s="190"/>
      <c r="BA89" s="91">
        <f t="shared" si="2"/>
        <v>0</v>
      </c>
      <c r="BB89" s="84"/>
      <c r="BC89" s="199">
        <f>BA89-ปริมาณงาน!BH86</f>
        <v>0</v>
      </c>
      <c r="BD89" s="200" t="str">
        <f t="shared" si="3"/>
        <v>ถูกต้อง</v>
      </c>
    </row>
    <row r="90" spans="1:56" hidden="1" x14ac:dyDescent="0.35">
      <c r="A90" s="92">
        <v>78</v>
      </c>
      <c r="B90" s="275"/>
      <c r="C90" s="93"/>
      <c r="D90" s="93"/>
      <c r="E90" s="94"/>
      <c r="F90" s="94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328"/>
      <c r="AY90" s="328"/>
      <c r="AZ90" s="190"/>
      <c r="BA90" s="91">
        <f t="shared" si="2"/>
        <v>0</v>
      </c>
      <c r="BB90" s="84"/>
      <c r="BC90" s="199">
        <f>BA90-ปริมาณงาน!BH87</f>
        <v>0</v>
      </c>
      <c r="BD90" s="200" t="str">
        <f t="shared" si="3"/>
        <v>ถูกต้อง</v>
      </c>
    </row>
    <row r="91" spans="1:56" hidden="1" x14ac:dyDescent="0.35">
      <c r="A91" s="92">
        <v>79</v>
      </c>
      <c r="B91" s="275"/>
      <c r="C91" s="93"/>
      <c r="D91" s="93"/>
      <c r="E91" s="94"/>
      <c r="F91" s="94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328"/>
      <c r="AY91" s="328"/>
      <c r="AZ91" s="190"/>
      <c r="BA91" s="91">
        <f t="shared" si="2"/>
        <v>0</v>
      </c>
      <c r="BB91" s="84"/>
      <c r="BC91" s="199">
        <f>BA91-ปริมาณงาน!BH88</f>
        <v>0</v>
      </c>
      <c r="BD91" s="200" t="str">
        <f t="shared" si="3"/>
        <v>ถูกต้อง</v>
      </c>
    </row>
    <row r="92" spans="1:56" hidden="1" x14ac:dyDescent="0.35">
      <c r="A92" s="92">
        <v>80</v>
      </c>
      <c r="B92" s="275"/>
      <c r="C92" s="93"/>
      <c r="D92" s="93"/>
      <c r="E92" s="94"/>
      <c r="F92" s="94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328"/>
      <c r="AY92" s="328"/>
      <c r="AZ92" s="190"/>
      <c r="BA92" s="91">
        <f t="shared" si="2"/>
        <v>0</v>
      </c>
      <c r="BB92" s="84"/>
      <c r="BC92" s="199">
        <f>BA92-ปริมาณงาน!BH89</f>
        <v>0</v>
      </c>
      <c r="BD92" s="200" t="str">
        <f t="shared" si="3"/>
        <v>ถูกต้อง</v>
      </c>
    </row>
    <row r="93" spans="1:56" hidden="1" x14ac:dyDescent="0.35">
      <c r="A93" s="92">
        <v>81</v>
      </c>
      <c r="B93" s="275"/>
      <c r="C93" s="93"/>
      <c r="D93" s="93"/>
      <c r="E93" s="94"/>
      <c r="F93" s="94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328"/>
      <c r="AY93" s="328"/>
      <c r="AZ93" s="190"/>
      <c r="BA93" s="91">
        <f t="shared" si="2"/>
        <v>0</v>
      </c>
      <c r="BB93" s="84"/>
      <c r="BC93" s="199">
        <f>BA93-ปริมาณงาน!BH90</f>
        <v>0</v>
      </c>
      <c r="BD93" s="200" t="str">
        <f t="shared" si="3"/>
        <v>ถูกต้อง</v>
      </c>
    </row>
    <row r="94" spans="1:56" hidden="1" x14ac:dyDescent="0.35">
      <c r="A94" s="92">
        <v>82</v>
      </c>
      <c r="B94" s="275"/>
      <c r="C94" s="93"/>
      <c r="D94" s="93"/>
      <c r="E94" s="94"/>
      <c r="F94" s="94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328"/>
      <c r="AY94" s="328"/>
      <c r="AZ94" s="190"/>
      <c r="BA94" s="91">
        <f t="shared" si="2"/>
        <v>0</v>
      </c>
      <c r="BB94" s="84"/>
      <c r="BC94" s="199">
        <f>BA94-ปริมาณงาน!BH91</f>
        <v>0</v>
      </c>
      <c r="BD94" s="200" t="str">
        <f t="shared" si="3"/>
        <v>ถูกต้อง</v>
      </c>
    </row>
    <row r="95" spans="1:56" hidden="1" x14ac:dyDescent="0.35">
      <c r="A95" s="92">
        <v>83</v>
      </c>
      <c r="B95" s="275"/>
      <c r="C95" s="93"/>
      <c r="D95" s="93"/>
      <c r="E95" s="94"/>
      <c r="F95" s="94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328"/>
      <c r="AY95" s="328"/>
      <c r="AZ95" s="190"/>
      <c r="BA95" s="91">
        <f t="shared" si="2"/>
        <v>0</v>
      </c>
      <c r="BB95" s="84"/>
      <c r="BC95" s="199">
        <f>BA95-ปริมาณงาน!BH92</f>
        <v>0</v>
      </c>
      <c r="BD95" s="200" t="str">
        <f t="shared" si="3"/>
        <v>ถูกต้อง</v>
      </c>
    </row>
    <row r="96" spans="1:56" hidden="1" x14ac:dyDescent="0.35">
      <c r="A96" s="92">
        <v>84</v>
      </c>
      <c r="B96" s="275"/>
      <c r="C96" s="93"/>
      <c r="D96" s="93"/>
      <c r="E96" s="94"/>
      <c r="F96" s="94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328"/>
      <c r="AY96" s="328"/>
      <c r="AZ96" s="190"/>
      <c r="BA96" s="91">
        <f t="shared" si="2"/>
        <v>0</v>
      </c>
      <c r="BB96" s="84"/>
      <c r="BC96" s="199">
        <f>BA96-ปริมาณงาน!BH93</f>
        <v>0</v>
      </c>
      <c r="BD96" s="200" t="str">
        <f t="shared" si="3"/>
        <v>ถูกต้อง</v>
      </c>
    </row>
    <row r="97" spans="1:56" hidden="1" x14ac:dyDescent="0.35">
      <c r="A97" s="92">
        <v>85</v>
      </c>
      <c r="B97" s="275"/>
      <c r="C97" s="93"/>
      <c r="D97" s="93"/>
      <c r="E97" s="94"/>
      <c r="F97" s="94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328"/>
      <c r="AY97" s="328"/>
      <c r="AZ97" s="190"/>
      <c r="BA97" s="91">
        <f t="shared" si="2"/>
        <v>0</v>
      </c>
      <c r="BB97" s="84"/>
      <c r="BC97" s="199">
        <f>BA97-ปริมาณงาน!BH94</f>
        <v>0</v>
      </c>
      <c r="BD97" s="200" t="str">
        <f t="shared" si="3"/>
        <v>ถูกต้อง</v>
      </c>
    </row>
    <row r="98" spans="1:56" hidden="1" x14ac:dyDescent="0.35">
      <c r="A98" s="92">
        <v>86</v>
      </c>
      <c r="B98" s="275"/>
      <c r="C98" s="93"/>
      <c r="D98" s="93"/>
      <c r="E98" s="94"/>
      <c r="F98" s="94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328"/>
      <c r="AY98" s="328"/>
      <c r="AZ98" s="190"/>
      <c r="BA98" s="91">
        <f t="shared" si="2"/>
        <v>0</v>
      </c>
      <c r="BB98" s="84"/>
      <c r="BC98" s="199">
        <f>BA98-ปริมาณงาน!BH95</f>
        <v>0</v>
      </c>
      <c r="BD98" s="200" t="str">
        <f t="shared" si="3"/>
        <v>ถูกต้อง</v>
      </c>
    </row>
    <row r="99" spans="1:56" hidden="1" x14ac:dyDescent="0.35">
      <c r="A99" s="92">
        <v>87</v>
      </c>
      <c r="B99" s="275"/>
      <c r="C99" s="93"/>
      <c r="D99" s="93"/>
      <c r="E99" s="94"/>
      <c r="F99" s="94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328"/>
      <c r="AY99" s="328"/>
      <c r="AZ99" s="190"/>
      <c r="BA99" s="91">
        <f t="shared" si="2"/>
        <v>0</v>
      </c>
      <c r="BB99" s="84"/>
      <c r="BC99" s="199">
        <f>BA99-ปริมาณงาน!BH96</f>
        <v>0</v>
      </c>
      <c r="BD99" s="200" t="str">
        <f t="shared" si="3"/>
        <v>ถูกต้อง</v>
      </c>
    </row>
    <row r="100" spans="1:56" hidden="1" x14ac:dyDescent="0.35">
      <c r="A100" s="92">
        <v>88</v>
      </c>
      <c r="B100" s="275"/>
      <c r="C100" s="93"/>
      <c r="D100" s="93"/>
      <c r="E100" s="94"/>
      <c r="F100" s="94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328"/>
      <c r="AY100" s="328"/>
      <c r="AZ100" s="190"/>
      <c r="BA100" s="91">
        <f t="shared" si="2"/>
        <v>0</v>
      </c>
      <c r="BB100" s="84"/>
      <c r="BC100" s="199">
        <f>BA100-ปริมาณงาน!BH97</f>
        <v>0</v>
      </c>
      <c r="BD100" s="200" t="str">
        <f t="shared" si="3"/>
        <v>ถูกต้อง</v>
      </c>
    </row>
    <row r="101" spans="1:56" hidden="1" x14ac:dyDescent="0.35">
      <c r="A101" s="92">
        <v>89</v>
      </c>
      <c r="B101" s="275"/>
      <c r="C101" s="93"/>
      <c r="D101" s="93"/>
      <c r="E101" s="94"/>
      <c r="F101" s="94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328"/>
      <c r="AY101" s="328"/>
      <c r="AZ101" s="190"/>
      <c r="BA101" s="91">
        <f t="shared" si="2"/>
        <v>0</v>
      </c>
      <c r="BB101" s="84"/>
      <c r="BC101" s="199">
        <f>BA101-ปริมาณงาน!BH98</f>
        <v>0</v>
      </c>
      <c r="BD101" s="200" t="str">
        <f t="shared" si="3"/>
        <v>ถูกต้อง</v>
      </c>
    </row>
    <row r="102" spans="1:56" hidden="1" x14ac:dyDescent="0.35">
      <c r="A102" s="92">
        <v>90</v>
      </c>
      <c r="B102" s="275"/>
      <c r="C102" s="93"/>
      <c r="D102" s="93"/>
      <c r="E102" s="94"/>
      <c r="F102" s="94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328"/>
      <c r="AY102" s="328"/>
      <c r="AZ102" s="190"/>
      <c r="BA102" s="91">
        <f t="shared" si="2"/>
        <v>0</v>
      </c>
      <c r="BB102" s="84"/>
      <c r="BC102" s="199">
        <f>BA102-ปริมาณงาน!BH99</f>
        <v>0</v>
      </c>
      <c r="BD102" s="200" t="str">
        <f t="shared" si="3"/>
        <v>ถูกต้อง</v>
      </c>
    </row>
    <row r="103" spans="1:56" hidden="1" x14ac:dyDescent="0.35">
      <c r="A103" s="92">
        <v>91</v>
      </c>
      <c r="B103" s="275"/>
      <c r="C103" s="93"/>
      <c r="D103" s="93"/>
      <c r="E103" s="94"/>
      <c r="F103" s="94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328"/>
      <c r="AY103" s="328"/>
      <c r="AZ103" s="190"/>
      <c r="BA103" s="91">
        <f t="shared" si="2"/>
        <v>0</v>
      </c>
      <c r="BB103" s="84"/>
      <c r="BC103" s="199">
        <f>BA103-ปริมาณงาน!BH100</f>
        <v>0</v>
      </c>
      <c r="BD103" s="200" t="str">
        <f t="shared" si="3"/>
        <v>ถูกต้อง</v>
      </c>
    </row>
    <row r="104" spans="1:56" hidden="1" x14ac:dyDescent="0.35">
      <c r="A104" s="92">
        <v>92</v>
      </c>
      <c r="B104" s="275"/>
      <c r="C104" s="93"/>
      <c r="D104" s="93"/>
      <c r="E104" s="94"/>
      <c r="F104" s="94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328"/>
      <c r="AY104" s="328"/>
      <c r="AZ104" s="190"/>
      <c r="BA104" s="91">
        <f t="shared" si="2"/>
        <v>0</v>
      </c>
      <c r="BB104" s="84"/>
      <c r="BC104" s="199">
        <f>BA104-ปริมาณงาน!BH101</f>
        <v>0</v>
      </c>
      <c r="BD104" s="200" t="str">
        <f t="shared" si="3"/>
        <v>ถูกต้อง</v>
      </c>
    </row>
    <row r="105" spans="1:56" hidden="1" x14ac:dyDescent="0.35">
      <c r="A105" s="92">
        <v>93</v>
      </c>
      <c r="B105" s="275"/>
      <c r="C105" s="93"/>
      <c r="D105" s="93"/>
      <c r="E105" s="94"/>
      <c r="F105" s="94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328"/>
      <c r="AY105" s="328"/>
      <c r="AZ105" s="190"/>
      <c r="BA105" s="91">
        <f t="shared" si="2"/>
        <v>0</v>
      </c>
      <c r="BB105" s="84"/>
      <c r="BC105" s="199">
        <f>BA105-ปริมาณงาน!BH102</f>
        <v>0</v>
      </c>
      <c r="BD105" s="200" t="str">
        <f t="shared" si="3"/>
        <v>ถูกต้อง</v>
      </c>
    </row>
    <row r="106" spans="1:56" hidden="1" x14ac:dyDescent="0.35">
      <c r="A106" s="92">
        <v>94</v>
      </c>
      <c r="B106" s="275"/>
      <c r="C106" s="93"/>
      <c r="D106" s="93"/>
      <c r="E106" s="94"/>
      <c r="F106" s="94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328"/>
      <c r="AY106" s="328"/>
      <c r="AZ106" s="190"/>
      <c r="BA106" s="91">
        <f t="shared" si="2"/>
        <v>0</v>
      </c>
      <c r="BB106" s="84"/>
      <c r="BC106" s="199">
        <f>BA106-ปริมาณงาน!BH103</f>
        <v>0</v>
      </c>
      <c r="BD106" s="200" t="str">
        <f t="shared" si="3"/>
        <v>ถูกต้อง</v>
      </c>
    </row>
    <row r="107" spans="1:56" hidden="1" x14ac:dyDescent="0.35">
      <c r="A107" s="92">
        <v>95</v>
      </c>
      <c r="B107" s="275"/>
      <c r="C107" s="93"/>
      <c r="D107" s="93"/>
      <c r="E107" s="94"/>
      <c r="F107" s="94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328"/>
      <c r="AY107" s="328"/>
      <c r="AZ107" s="190"/>
      <c r="BA107" s="91">
        <f t="shared" si="2"/>
        <v>0</v>
      </c>
      <c r="BB107" s="84"/>
      <c r="BC107" s="199">
        <f>BA107-ปริมาณงาน!BH104</f>
        <v>0</v>
      </c>
      <c r="BD107" s="200" t="str">
        <f t="shared" si="3"/>
        <v>ถูกต้อง</v>
      </c>
    </row>
    <row r="108" spans="1:56" hidden="1" x14ac:dyDescent="0.35">
      <c r="A108" s="92">
        <v>96</v>
      </c>
      <c r="B108" s="275"/>
      <c r="C108" s="93"/>
      <c r="D108" s="93"/>
      <c r="E108" s="94"/>
      <c r="F108" s="94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328"/>
      <c r="AY108" s="328"/>
      <c r="AZ108" s="190"/>
      <c r="BA108" s="91">
        <f t="shared" si="2"/>
        <v>0</v>
      </c>
      <c r="BB108" s="84"/>
      <c r="BC108" s="199">
        <f>BA108-ปริมาณงาน!BH105</f>
        <v>0</v>
      </c>
      <c r="BD108" s="200" t="str">
        <f t="shared" si="3"/>
        <v>ถูกต้อง</v>
      </c>
    </row>
    <row r="109" spans="1:56" hidden="1" x14ac:dyDescent="0.35">
      <c r="A109" s="92">
        <v>97</v>
      </c>
      <c r="B109" s="275"/>
      <c r="C109" s="93"/>
      <c r="D109" s="93"/>
      <c r="E109" s="94"/>
      <c r="F109" s="94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328"/>
      <c r="AY109" s="328"/>
      <c r="AZ109" s="190"/>
      <c r="BA109" s="91">
        <f t="shared" si="2"/>
        <v>0</v>
      </c>
      <c r="BB109" s="84"/>
      <c r="BC109" s="199">
        <f>BA109-ปริมาณงาน!BH106</f>
        <v>0</v>
      </c>
      <c r="BD109" s="200" t="str">
        <f t="shared" si="3"/>
        <v>ถูกต้อง</v>
      </c>
    </row>
    <row r="110" spans="1:56" hidden="1" x14ac:dyDescent="0.35">
      <c r="A110" s="92">
        <v>98</v>
      </c>
      <c r="B110" s="275"/>
      <c r="C110" s="93"/>
      <c r="D110" s="93"/>
      <c r="E110" s="94"/>
      <c r="F110" s="94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328"/>
      <c r="AY110" s="328"/>
      <c r="AZ110" s="190"/>
      <c r="BA110" s="91">
        <f t="shared" si="2"/>
        <v>0</v>
      </c>
      <c r="BB110" s="84"/>
      <c r="BC110" s="199">
        <f>BA110-ปริมาณงาน!BH107</f>
        <v>0</v>
      </c>
      <c r="BD110" s="200" t="str">
        <f t="shared" si="3"/>
        <v>ถูกต้อง</v>
      </c>
    </row>
    <row r="111" spans="1:56" hidden="1" x14ac:dyDescent="0.35">
      <c r="A111" s="92">
        <v>99</v>
      </c>
      <c r="B111" s="275"/>
      <c r="C111" s="93"/>
      <c r="D111" s="93"/>
      <c r="E111" s="94"/>
      <c r="F111" s="94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328"/>
      <c r="AY111" s="328"/>
      <c r="AZ111" s="190"/>
      <c r="BA111" s="91">
        <f t="shared" si="2"/>
        <v>0</v>
      </c>
      <c r="BB111" s="84"/>
      <c r="BC111" s="199">
        <f>BA111-ปริมาณงาน!BH108</f>
        <v>0</v>
      </c>
      <c r="BD111" s="200" t="str">
        <f t="shared" si="3"/>
        <v>ถูกต้อง</v>
      </c>
    </row>
    <row r="112" spans="1:56" hidden="1" x14ac:dyDescent="0.35">
      <c r="A112" s="92">
        <v>100</v>
      </c>
      <c r="B112" s="275"/>
      <c r="C112" s="93"/>
      <c r="D112" s="93"/>
      <c r="E112" s="94"/>
      <c r="F112" s="94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328"/>
      <c r="AY112" s="328"/>
      <c r="AZ112" s="190"/>
      <c r="BA112" s="91">
        <f t="shared" si="2"/>
        <v>0</v>
      </c>
      <c r="BB112" s="84"/>
      <c r="BC112" s="199">
        <f>BA112-ปริมาณงาน!BH109</f>
        <v>0</v>
      </c>
      <c r="BD112" s="200" t="str">
        <f t="shared" si="3"/>
        <v>ถูกต้อง</v>
      </c>
    </row>
    <row r="113" spans="1:56" hidden="1" x14ac:dyDescent="0.35">
      <c r="A113" s="92">
        <v>101</v>
      </c>
      <c r="B113" s="275"/>
      <c r="C113" s="93"/>
      <c r="D113" s="93"/>
      <c r="E113" s="94"/>
      <c r="F113" s="94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328"/>
      <c r="AY113" s="328"/>
      <c r="AZ113" s="190"/>
      <c r="BA113" s="91">
        <f t="shared" si="2"/>
        <v>0</v>
      </c>
      <c r="BB113" s="84"/>
      <c r="BC113" s="199">
        <f>BA113-ปริมาณงาน!BH110</f>
        <v>0</v>
      </c>
      <c r="BD113" s="200" t="str">
        <f t="shared" si="3"/>
        <v>ถูกต้อง</v>
      </c>
    </row>
    <row r="114" spans="1:56" hidden="1" x14ac:dyDescent="0.35">
      <c r="A114" s="92">
        <v>102</v>
      </c>
      <c r="B114" s="275"/>
      <c r="C114" s="93"/>
      <c r="D114" s="93"/>
      <c r="E114" s="94"/>
      <c r="F114" s="94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328"/>
      <c r="AY114" s="328"/>
      <c r="AZ114" s="190"/>
      <c r="BA114" s="91">
        <f t="shared" si="2"/>
        <v>0</v>
      </c>
      <c r="BB114" s="84"/>
      <c r="BC114" s="199">
        <f>BA114-ปริมาณงาน!BH111</f>
        <v>0</v>
      </c>
      <c r="BD114" s="200" t="str">
        <f t="shared" si="3"/>
        <v>ถูกต้อง</v>
      </c>
    </row>
    <row r="115" spans="1:56" hidden="1" x14ac:dyDescent="0.35">
      <c r="A115" s="92">
        <v>103</v>
      </c>
      <c r="B115" s="275"/>
      <c r="C115" s="93"/>
      <c r="D115" s="93"/>
      <c r="E115" s="94"/>
      <c r="F115" s="94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328"/>
      <c r="AY115" s="328"/>
      <c r="AZ115" s="190"/>
      <c r="BA115" s="91">
        <f t="shared" si="2"/>
        <v>0</v>
      </c>
      <c r="BB115" s="84"/>
      <c r="BC115" s="199">
        <f>BA115-ปริมาณงาน!BH112</f>
        <v>0</v>
      </c>
      <c r="BD115" s="200" t="str">
        <f t="shared" si="3"/>
        <v>ถูกต้อง</v>
      </c>
    </row>
    <row r="116" spans="1:56" hidden="1" x14ac:dyDescent="0.35">
      <c r="A116" s="92">
        <v>104</v>
      </c>
      <c r="B116" s="275"/>
      <c r="C116" s="93"/>
      <c r="D116" s="93"/>
      <c r="E116" s="94"/>
      <c r="F116" s="94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328"/>
      <c r="AY116" s="328"/>
      <c r="AZ116" s="190"/>
      <c r="BA116" s="91">
        <f t="shared" si="2"/>
        <v>0</v>
      </c>
      <c r="BB116" s="84"/>
      <c r="BC116" s="199">
        <f>BA116-ปริมาณงาน!BH113</f>
        <v>0</v>
      </c>
      <c r="BD116" s="200" t="str">
        <f t="shared" si="3"/>
        <v>ถูกต้อง</v>
      </c>
    </row>
    <row r="117" spans="1:56" hidden="1" x14ac:dyDescent="0.35">
      <c r="A117" s="92">
        <v>105</v>
      </c>
      <c r="B117" s="275"/>
      <c r="C117" s="93"/>
      <c r="D117" s="93"/>
      <c r="E117" s="94"/>
      <c r="F117" s="94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328"/>
      <c r="AY117" s="328"/>
      <c r="AZ117" s="190"/>
      <c r="BA117" s="91">
        <f t="shared" si="2"/>
        <v>0</v>
      </c>
      <c r="BB117" s="84"/>
      <c r="BC117" s="199">
        <f>BA117-ปริมาณงาน!BH114</f>
        <v>0</v>
      </c>
      <c r="BD117" s="200" t="str">
        <f t="shared" si="3"/>
        <v>ถูกต้อง</v>
      </c>
    </row>
    <row r="118" spans="1:56" hidden="1" x14ac:dyDescent="0.35">
      <c r="A118" s="92">
        <v>106</v>
      </c>
      <c r="B118" s="275"/>
      <c r="C118" s="93"/>
      <c r="D118" s="93"/>
      <c r="E118" s="94"/>
      <c r="F118" s="94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328"/>
      <c r="AY118" s="328"/>
      <c r="AZ118" s="190"/>
      <c r="BA118" s="91">
        <f t="shared" si="2"/>
        <v>0</v>
      </c>
      <c r="BB118" s="84"/>
      <c r="BC118" s="199">
        <f>BA118-ปริมาณงาน!BH115</f>
        <v>0</v>
      </c>
      <c r="BD118" s="200" t="str">
        <f t="shared" si="3"/>
        <v>ถูกต้อง</v>
      </c>
    </row>
    <row r="119" spans="1:56" hidden="1" x14ac:dyDescent="0.35">
      <c r="A119" s="92">
        <v>107</v>
      </c>
      <c r="B119" s="275"/>
      <c r="C119" s="93"/>
      <c r="D119" s="93"/>
      <c r="E119" s="94"/>
      <c r="F119" s="94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328"/>
      <c r="AY119" s="328"/>
      <c r="AZ119" s="190"/>
      <c r="BA119" s="91">
        <f t="shared" si="2"/>
        <v>0</v>
      </c>
      <c r="BB119" s="84"/>
      <c r="BC119" s="199">
        <f>BA119-ปริมาณงาน!BH116</f>
        <v>0</v>
      </c>
      <c r="BD119" s="200" t="str">
        <f t="shared" si="3"/>
        <v>ถูกต้อง</v>
      </c>
    </row>
    <row r="120" spans="1:56" hidden="1" x14ac:dyDescent="0.35">
      <c r="A120" s="92">
        <v>108</v>
      </c>
      <c r="B120" s="275"/>
      <c r="C120" s="93"/>
      <c r="D120" s="93"/>
      <c r="E120" s="94"/>
      <c r="F120" s="94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328"/>
      <c r="AY120" s="328"/>
      <c r="AZ120" s="190"/>
      <c r="BA120" s="91">
        <f t="shared" si="2"/>
        <v>0</v>
      </c>
      <c r="BB120" s="84"/>
      <c r="BC120" s="199">
        <f>BA120-ปริมาณงาน!BH117</f>
        <v>0</v>
      </c>
      <c r="BD120" s="200" t="str">
        <f t="shared" si="3"/>
        <v>ถูกต้อง</v>
      </c>
    </row>
    <row r="121" spans="1:56" hidden="1" x14ac:dyDescent="0.35">
      <c r="A121" s="92">
        <v>109</v>
      </c>
      <c r="B121" s="275"/>
      <c r="C121" s="93"/>
      <c r="D121" s="93"/>
      <c r="E121" s="94"/>
      <c r="F121" s="94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328"/>
      <c r="AY121" s="328"/>
      <c r="AZ121" s="190"/>
      <c r="BA121" s="91">
        <f t="shared" si="2"/>
        <v>0</v>
      </c>
      <c r="BB121" s="84"/>
      <c r="BC121" s="199">
        <f>BA121-ปริมาณงาน!BH118</f>
        <v>0</v>
      </c>
      <c r="BD121" s="200" t="str">
        <f t="shared" si="3"/>
        <v>ถูกต้อง</v>
      </c>
    </row>
    <row r="122" spans="1:56" hidden="1" x14ac:dyDescent="0.35">
      <c r="A122" s="92">
        <v>110</v>
      </c>
      <c r="B122" s="275"/>
      <c r="C122" s="93"/>
      <c r="D122" s="93"/>
      <c r="E122" s="94"/>
      <c r="F122" s="94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328"/>
      <c r="AY122" s="328"/>
      <c r="AZ122" s="190"/>
      <c r="BA122" s="91">
        <f t="shared" si="2"/>
        <v>0</v>
      </c>
      <c r="BB122" s="84"/>
      <c r="BC122" s="199">
        <f>BA122-ปริมาณงาน!BH119</f>
        <v>0</v>
      </c>
      <c r="BD122" s="200" t="str">
        <f t="shared" si="3"/>
        <v>ถูกต้อง</v>
      </c>
    </row>
    <row r="123" spans="1:56" hidden="1" x14ac:dyDescent="0.35">
      <c r="A123" s="92">
        <v>111</v>
      </c>
      <c r="B123" s="275"/>
      <c r="C123" s="93"/>
      <c r="D123" s="93"/>
      <c r="E123" s="94"/>
      <c r="F123" s="94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328"/>
      <c r="AY123" s="328"/>
      <c r="AZ123" s="190"/>
      <c r="BA123" s="91">
        <f t="shared" si="2"/>
        <v>0</v>
      </c>
      <c r="BB123" s="84"/>
      <c r="BC123" s="199">
        <f>BA123-ปริมาณงาน!BH120</f>
        <v>0</v>
      </c>
      <c r="BD123" s="200" t="str">
        <f t="shared" si="3"/>
        <v>ถูกต้อง</v>
      </c>
    </row>
    <row r="124" spans="1:56" hidden="1" x14ac:dyDescent="0.35">
      <c r="A124" s="92">
        <v>112</v>
      </c>
      <c r="B124" s="275"/>
      <c r="C124" s="93"/>
      <c r="D124" s="93"/>
      <c r="E124" s="94"/>
      <c r="F124" s="94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328"/>
      <c r="AY124" s="328"/>
      <c r="AZ124" s="190"/>
      <c r="BA124" s="91">
        <f t="shared" si="2"/>
        <v>0</v>
      </c>
      <c r="BB124" s="84"/>
      <c r="BC124" s="199">
        <f>BA124-ปริมาณงาน!BH121</f>
        <v>0</v>
      </c>
      <c r="BD124" s="200" t="str">
        <f t="shared" si="3"/>
        <v>ถูกต้อง</v>
      </c>
    </row>
    <row r="125" spans="1:56" hidden="1" x14ac:dyDescent="0.35">
      <c r="A125" s="92">
        <v>113</v>
      </c>
      <c r="B125" s="275"/>
      <c r="C125" s="93"/>
      <c r="D125" s="93"/>
      <c r="E125" s="94"/>
      <c r="F125" s="94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328"/>
      <c r="AY125" s="328"/>
      <c r="AZ125" s="190"/>
      <c r="BA125" s="91">
        <f t="shared" si="2"/>
        <v>0</v>
      </c>
      <c r="BB125" s="84"/>
      <c r="BC125" s="199">
        <f>BA125-ปริมาณงาน!BH122</f>
        <v>0</v>
      </c>
      <c r="BD125" s="200" t="str">
        <f t="shared" si="3"/>
        <v>ถูกต้อง</v>
      </c>
    </row>
    <row r="126" spans="1:56" hidden="1" x14ac:dyDescent="0.35">
      <c r="A126" s="92">
        <v>114</v>
      </c>
      <c r="B126" s="275"/>
      <c r="C126" s="93"/>
      <c r="D126" s="93"/>
      <c r="E126" s="94"/>
      <c r="F126" s="94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328"/>
      <c r="AY126" s="328"/>
      <c r="AZ126" s="190"/>
      <c r="BA126" s="91">
        <f t="shared" si="2"/>
        <v>0</v>
      </c>
      <c r="BB126" s="84"/>
      <c r="BC126" s="199">
        <f>BA126-ปริมาณงาน!BH123</f>
        <v>0</v>
      </c>
      <c r="BD126" s="200" t="str">
        <f t="shared" si="3"/>
        <v>ถูกต้อง</v>
      </c>
    </row>
    <row r="127" spans="1:56" hidden="1" x14ac:dyDescent="0.35">
      <c r="A127" s="92">
        <v>115</v>
      </c>
      <c r="B127" s="275"/>
      <c r="C127" s="93"/>
      <c r="D127" s="93"/>
      <c r="E127" s="94"/>
      <c r="F127" s="94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328"/>
      <c r="AY127" s="328"/>
      <c r="AZ127" s="190"/>
      <c r="BA127" s="91">
        <f t="shared" si="2"/>
        <v>0</v>
      </c>
      <c r="BB127" s="84"/>
      <c r="BC127" s="199">
        <f>BA127-ปริมาณงาน!BH124</f>
        <v>0</v>
      </c>
      <c r="BD127" s="200" t="str">
        <f t="shared" si="3"/>
        <v>ถูกต้อง</v>
      </c>
    </row>
    <row r="128" spans="1:56" hidden="1" x14ac:dyDescent="0.35">
      <c r="A128" s="92">
        <v>116</v>
      </c>
      <c r="B128" s="275"/>
      <c r="C128" s="93"/>
      <c r="D128" s="93"/>
      <c r="E128" s="94"/>
      <c r="F128" s="94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328"/>
      <c r="AY128" s="328"/>
      <c r="AZ128" s="190"/>
      <c r="BA128" s="91">
        <f t="shared" si="2"/>
        <v>0</v>
      </c>
      <c r="BB128" s="84"/>
      <c r="BC128" s="199">
        <f>BA128-ปริมาณงาน!BH125</f>
        <v>0</v>
      </c>
      <c r="BD128" s="200" t="str">
        <f t="shared" si="3"/>
        <v>ถูกต้อง</v>
      </c>
    </row>
    <row r="129" spans="1:56" hidden="1" x14ac:dyDescent="0.35">
      <c r="A129" s="92">
        <v>117</v>
      </c>
      <c r="B129" s="275"/>
      <c r="C129" s="93"/>
      <c r="D129" s="93"/>
      <c r="E129" s="94"/>
      <c r="F129" s="94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328"/>
      <c r="AY129" s="328"/>
      <c r="AZ129" s="190"/>
      <c r="BA129" s="91">
        <f t="shared" si="2"/>
        <v>0</v>
      </c>
      <c r="BB129" s="84"/>
      <c r="BC129" s="199">
        <f>BA129-ปริมาณงาน!BH126</f>
        <v>0</v>
      </c>
      <c r="BD129" s="200" t="str">
        <f t="shared" si="3"/>
        <v>ถูกต้อง</v>
      </c>
    </row>
    <row r="130" spans="1:56" x14ac:dyDescent="0.35">
      <c r="A130" s="92">
        <v>118</v>
      </c>
      <c r="B130" s="275"/>
      <c r="C130" s="93"/>
      <c r="D130" s="93"/>
      <c r="E130" s="94"/>
      <c r="F130" s="94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328"/>
      <c r="AY130" s="328"/>
      <c r="AZ130" s="190"/>
      <c r="BA130" s="91">
        <f t="shared" si="2"/>
        <v>0</v>
      </c>
      <c r="BB130" s="84"/>
      <c r="BC130" s="199">
        <f>BA130-ปริมาณงาน!BH127</f>
        <v>0</v>
      </c>
      <c r="BD130" s="200" t="str">
        <f t="shared" si="3"/>
        <v>ถูกต้อง</v>
      </c>
    </row>
    <row r="131" spans="1:56" x14ac:dyDescent="0.35">
      <c r="A131" s="92">
        <v>119</v>
      </c>
      <c r="B131" s="275"/>
      <c r="C131" s="93"/>
      <c r="D131" s="93"/>
      <c r="E131" s="94"/>
      <c r="F131" s="94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328"/>
      <c r="AY131" s="328"/>
      <c r="AZ131" s="190"/>
      <c r="BA131" s="91">
        <f t="shared" si="2"/>
        <v>0</v>
      </c>
      <c r="BB131" s="84"/>
      <c r="BC131" s="199">
        <f>BA131-ปริมาณงาน!BH128</f>
        <v>0</v>
      </c>
      <c r="BD131" s="200" t="str">
        <f t="shared" si="3"/>
        <v>ถูกต้อง</v>
      </c>
    </row>
    <row r="132" spans="1:56" x14ac:dyDescent="0.35">
      <c r="A132" s="107">
        <v>120</v>
      </c>
      <c r="B132" s="283"/>
      <c r="C132" s="97"/>
      <c r="D132" s="97"/>
      <c r="E132" s="108"/>
      <c r="F132" s="108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329"/>
      <c r="AY132" s="329"/>
      <c r="AZ132" s="191"/>
      <c r="BA132" s="91">
        <f t="shared" si="2"/>
        <v>0</v>
      </c>
      <c r="BB132" s="84"/>
      <c r="BC132" s="199">
        <f>BA132-ปริมาณงาน!BH129</f>
        <v>0</v>
      </c>
      <c r="BD132" s="200" t="str">
        <f t="shared" si="3"/>
        <v>ถูกต้อง</v>
      </c>
    </row>
    <row r="133" spans="1:56" s="99" customFormat="1" ht="31.9" customHeight="1" x14ac:dyDescent="0.35">
      <c r="A133" s="435" t="s">
        <v>235</v>
      </c>
      <c r="B133" s="436"/>
      <c r="C133" s="437"/>
      <c r="D133" s="291"/>
      <c r="E133" s="111">
        <f t="shared" ref="E133:AW133" si="4">SUM(E13:E132)</f>
        <v>0</v>
      </c>
      <c r="F133" s="111">
        <f t="shared" si="4"/>
        <v>0</v>
      </c>
      <c r="G133" s="111">
        <f t="shared" si="4"/>
        <v>0</v>
      </c>
      <c r="H133" s="111">
        <f t="shared" si="4"/>
        <v>0</v>
      </c>
      <c r="I133" s="111">
        <f t="shared" si="4"/>
        <v>0</v>
      </c>
      <c r="J133" s="111">
        <f t="shared" si="4"/>
        <v>0</v>
      </c>
      <c r="K133" s="111">
        <f t="shared" si="4"/>
        <v>0</v>
      </c>
      <c r="L133" s="111">
        <f t="shared" si="4"/>
        <v>0</v>
      </c>
      <c r="M133" s="111">
        <f t="shared" si="4"/>
        <v>0</v>
      </c>
      <c r="N133" s="111">
        <f t="shared" si="4"/>
        <v>0</v>
      </c>
      <c r="O133" s="111">
        <f t="shared" si="4"/>
        <v>0</v>
      </c>
      <c r="P133" s="111">
        <f t="shared" si="4"/>
        <v>0</v>
      </c>
      <c r="Q133" s="111">
        <f t="shared" si="4"/>
        <v>0</v>
      </c>
      <c r="R133" s="111">
        <f t="shared" si="4"/>
        <v>0</v>
      </c>
      <c r="S133" s="111">
        <f t="shared" si="4"/>
        <v>0</v>
      </c>
      <c r="T133" s="111">
        <f t="shared" si="4"/>
        <v>0</v>
      </c>
      <c r="U133" s="111">
        <f t="shared" si="4"/>
        <v>0</v>
      </c>
      <c r="V133" s="111">
        <f t="shared" si="4"/>
        <v>0</v>
      </c>
      <c r="W133" s="111">
        <f t="shared" si="4"/>
        <v>0</v>
      </c>
      <c r="X133" s="111">
        <f t="shared" si="4"/>
        <v>0</v>
      </c>
      <c r="Y133" s="111">
        <f t="shared" si="4"/>
        <v>0</v>
      </c>
      <c r="Z133" s="111">
        <f t="shared" si="4"/>
        <v>0</v>
      </c>
      <c r="AA133" s="111">
        <f t="shared" si="4"/>
        <v>0</v>
      </c>
      <c r="AB133" s="111">
        <f t="shared" si="4"/>
        <v>0</v>
      </c>
      <c r="AC133" s="111">
        <f t="shared" si="4"/>
        <v>0</v>
      </c>
      <c r="AD133" s="111">
        <f t="shared" si="4"/>
        <v>0</v>
      </c>
      <c r="AE133" s="111">
        <f t="shared" si="4"/>
        <v>0</v>
      </c>
      <c r="AF133" s="111">
        <f t="shared" si="4"/>
        <v>0</v>
      </c>
      <c r="AG133" s="111">
        <f t="shared" si="4"/>
        <v>0</v>
      </c>
      <c r="AH133" s="111">
        <f t="shared" si="4"/>
        <v>0</v>
      </c>
      <c r="AI133" s="111">
        <f t="shared" si="4"/>
        <v>0</v>
      </c>
      <c r="AJ133" s="111">
        <f t="shared" si="4"/>
        <v>0</v>
      </c>
      <c r="AK133" s="111">
        <f t="shared" si="4"/>
        <v>0</v>
      </c>
      <c r="AL133" s="111">
        <f t="shared" si="4"/>
        <v>0</v>
      </c>
      <c r="AM133" s="111">
        <f t="shared" si="4"/>
        <v>0</v>
      </c>
      <c r="AN133" s="111">
        <f t="shared" si="4"/>
        <v>0</v>
      </c>
      <c r="AO133" s="111">
        <f t="shared" si="4"/>
        <v>0</v>
      </c>
      <c r="AP133" s="111">
        <f t="shared" si="4"/>
        <v>0</v>
      </c>
      <c r="AQ133" s="111">
        <f t="shared" si="4"/>
        <v>0</v>
      </c>
      <c r="AR133" s="111">
        <f t="shared" si="4"/>
        <v>0</v>
      </c>
      <c r="AS133" s="111">
        <f t="shared" si="4"/>
        <v>0</v>
      </c>
      <c r="AT133" s="111">
        <f t="shared" si="4"/>
        <v>0</v>
      </c>
      <c r="AU133" s="111">
        <f t="shared" si="4"/>
        <v>0</v>
      </c>
      <c r="AV133" s="111">
        <f t="shared" si="4"/>
        <v>0</v>
      </c>
      <c r="AW133" s="111">
        <f t="shared" si="4"/>
        <v>0</v>
      </c>
      <c r="AX133" s="330"/>
      <c r="AY133" s="330"/>
      <c r="AZ133" s="192"/>
      <c r="BA133" s="91">
        <f t="shared" si="2"/>
        <v>0</v>
      </c>
      <c r="BC133" s="199">
        <f>BA133-ปริมาณงาน!BH130</f>
        <v>0</v>
      </c>
      <c r="BD133" s="201" t="str">
        <f t="shared" si="3"/>
        <v>ถูกต้อง</v>
      </c>
    </row>
    <row r="135" spans="1:56" ht="26.25" x14ac:dyDescent="0.4">
      <c r="C135" s="239" t="s">
        <v>191</v>
      </c>
      <c r="D135" s="239"/>
      <c r="E135" s="239"/>
      <c r="F135" s="239"/>
      <c r="G135" s="239"/>
      <c r="H135" s="75"/>
      <c r="I135" s="75"/>
    </row>
    <row r="136" spans="1:56" ht="26.25" x14ac:dyDescent="0.4">
      <c r="C136" s="196" t="s">
        <v>306</v>
      </c>
      <c r="D136" s="196"/>
      <c r="E136" s="196"/>
      <c r="F136" s="196"/>
      <c r="G136" s="196"/>
      <c r="H136" s="75"/>
      <c r="I136" s="75"/>
    </row>
    <row r="137" spans="1:56" ht="26.25" x14ac:dyDescent="0.4">
      <c r="C137" s="197" t="s">
        <v>365</v>
      </c>
      <c r="D137" s="197"/>
      <c r="E137" s="197"/>
      <c r="F137" s="197"/>
      <c r="G137" s="197"/>
      <c r="K137" s="112"/>
    </row>
    <row r="138" spans="1:56" ht="26.25" x14ac:dyDescent="0.4">
      <c r="C138" s="195" t="s">
        <v>308</v>
      </c>
      <c r="D138" s="195"/>
      <c r="E138" s="195"/>
      <c r="F138" s="195"/>
      <c r="G138" s="195"/>
      <c r="K138" s="112"/>
    </row>
    <row r="139" spans="1:56" x14ac:dyDescent="0.35">
      <c r="K139" s="112"/>
    </row>
    <row r="140" spans="1:56" x14ac:dyDescent="0.35">
      <c r="K140" s="112"/>
    </row>
    <row r="141" spans="1:56" x14ac:dyDescent="0.35">
      <c r="K141" s="112"/>
    </row>
    <row r="142" spans="1:56" x14ac:dyDescent="0.35">
      <c r="K142" s="112"/>
    </row>
    <row r="143" spans="1:56" x14ac:dyDescent="0.35">
      <c r="H143" s="84"/>
      <c r="I143" s="84"/>
    </row>
  </sheetData>
  <mergeCells count="61">
    <mergeCell ref="D7:D12"/>
    <mergeCell ref="A3:BD3"/>
    <mergeCell ref="A4:BD4"/>
    <mergeCell ref="A5:BD5"/>
    <mergeCell ref="A7:A12"/>
    <mergeCell ref="C7:C12"/>
    <mergeCell ref="E7:BA7"/>
    <mergeCell ref="E8:F8"/>
    <mergeCell ref="G8:G12"/>
    <mergeCell ref="H8:H12"/>
    <mergeCell ref="I8:I12"/>
    <mergeCell ref="U8:U12"/>
    <mergeCell ref="J8:J12"/>
    <mergeCell ref="K8:K12"/>
    <mergeCell ref="L8:L12"/>
    <mergeCell ref="M8:M12"/>
    <mergeCell ref="AD8:AD12"/>
    <mergeCell ref="AE8:AE12"/>
    <mergeCell ref="AF8:AF12"/>
    <mergeCell ref="N8:N12"/>
    <mergeCell ref="O8:O12"/>
    <mergeCell ref="P8:P12"/>
    <mergeCell ref="Q8:Q12"/>
    <mergeCell ref="R8:R12"/>
    <mergeCell ref="Y8:Y12"/>
    <mergeCell ref="Z8:Z12"/>
    <mergeCell ref="AA8:AA12"/>
    <mergeCell ref="AB8:AB12"/>
    <mergeCell ref="AC8:AC12"/>
    <mergeCell ref="A133:C133"/>
    <mergeCell ref="AW8:AW12"/>
    <mergeCell ref="AT8:AT12"/>
    <mergeCell ref="AU8:AU12"/>
    <mergeCell ref="AV8:AV12"/>
    <mergeCell ref="E9:E12"/>
    <mergeCell ref="F9:F12"/>
    <mergeCell ref="AN8:AN12"/>
    <mergeCell ref="AO8:AO12"/>
    <mergeCell ref="AP8:AP12"/>
    <mergeCell ref="AQ8:AQ12"/>
    <mergeCell ref="AR8:AR12"/>
    <mergeCell ref="AS8:AS12"/>
    <mergeCell ref="AH8:AH12"/>
    <mergeCell ref="AI8:AI12"/>
    <mergeCell ref="AJ8:AJ12"/>
    <mergeCell ref="AX8:AX12"/>
    <mergeCell ref="AY8:AY12"/>
    <mergeCell ref="B7:B12"/>
    <mergeCell ref="BC10:BD10"/>
    <mergeCell ref="BC11:BD11"/>
    <mergeCell ref="AZ8:AZ12"/>
    <mergeCell ref="BA8:BA12"/>
    <mergeCell ref="AK8:AK12"/>
    <mergeCell ref="AL8:AL12"/>
    <mergeCell ref="AM8:AM12"/>
    <mergeCell ref="S8:S12"/>
    <mergeCell ref="T8:T12"/>
    <mergeCell ref="AG8:AG12"/>
    <mergeCell ref="V8:V12"/>
    <mergeCell ref="W8:W12"/>
    <mergeCell ref="X8:X12"/>
  </mergeCells>
  <printOptions horizontalCentered="1"/>
  <pageMargins left="0.35433070866141736" right="0.35433070866141736" top="0.51181102362204722" bottom="0.31496062992125984" header="0.31496062992125984" footer="3.937007874015748E-2"/>
  <pageSetup paperSize="9" scale="50" orientation="landscape" r:id="rId1"/>
  <headerFooter>
    <oddHeader>Page &amp;P&amp;R&amp;A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BE139"/>
  <sheetViews>
    <sheetView view="pageBreakPreview" topLeftCell="A4" zoomScale="80" zoomScaleNormal="70" zoomScaleSheetLayoutView="80" workbookViewId="0">
      <selection activeCell="AK19" sqref="AK19"/>
    </sheetView>
  </sheetViews>
  <sheetFormatPr defaultColWidth="9.140625" defaultRowHeight="21" x14ac:dyDescent="0.35"/>
  <cols>
    <col min="1" max="1" width="5.42578125" style="80" customWidth="1"/>
    <col min="2" max="2" width="10.140625" style="80" customWidth="1"/>
    <col min="3" max="3" width="21.140625" style="80" customWidth="1"/>
    <col min="4" max="4" width="5.85546875" style="80" bestFit="1" customWidth="1"/>
    <col min="5" max="7" width="5" style="80" bestFit="1" customWidth="1"/>
    <col min="8" max="8" width="3.5703125" style="81" customWidth="1"/>
    <col min="9" max="11" width="3.5703125" style="82" customWidth="1"/>
    <col min="12" max="15" width="3.5703125" style="80" customWidth="1"/>
    <col min="16" max="18" width="3.5703125" style="82" customWidth="1"/>
    <col min="19" max="31" width="3.5703125" style="80" customWidth="1"/>
    <col min="32" max="54" width="3.5703125" style="82" customWidth="1"/>
    <col min="55" max="55" width="22.7109375" style="82" bestFit="1" customWidth="1"/>
    <col min="56" max="56" width="7" style="81" customWidth="1"/>
    <col min="57" max="57" width="7" style="84" customWidth="1"/>
    <col min="58" max="16384" width="9.140625" style="84"/>
  </cols>
  <sheetData>
    <row r="2" spans="1:57" x14ac:dyDescent="0.35">
      <c r="BD2" s="83" t="s">
        <v>298</v>
      </c>
    </row>
    <row r="3" spans="1:57" s="85" customFormat="1" ht="27" customHeight="1" x14ac:dyDescent="0.5">
      <c r="A3" s="406" t="s">
        <v>336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</row>
    <row r="4" spans="1:57" s="85" customFormat="1" ht="27" customHeight="1" x14ac:dyDescent="0.5">
      <c r="A4" s="406" t="str">
        <f>ปริมาณงาน!V4</f>
        <v>สำนักงานเขตพื้นที่การศึกษา.............................เขต..........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</row>
    <row r="5" spans="1:57" s="85" customFormat="1" ht="27" customHeight="1" x14ac:dyDescent="0.5">
      <c r="A5" s="406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</row>
    <row r="6" spans="1:57" s="85" customFormat="1" ht="10.5" customHeight="1" x14ac:dyDescent="0.5">
      <c r="A6" s="262"/>
      <c r="B6" s="271"/>
      <c r="C6" s="262"/>
      <c r="D6" s="290"/>
      <c r="E6" s="290"/>
      <c r="F6" s="290"/>
      <c r="G6" s="290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326"/>
      <c r="AY6" s="326"/>
      <c r="AZ6" s="262"/>
      <c r="BA6" s="262"/>
      <c r="BB6" s="262"/>
      <c r="BC6" s="262"/>
      <c r="BD6" s="262"/>
    </row>
    <row r="7" spans="1:57" ht="13.9" customHeight="1" x14ac:dyDescent="0.35"/>
    <row r="8" spans="1:57" s="86" customFormat="1" ht="36.75" customHeight="1" x14ac:dyDescent="0.5">
      <c r="A8" s="419" t="s">
        <v>133</v>
      </c>
      <c r="B8" s="409" t="s">
        <v>374</v>
      </c>
      <c r="C8" s="419" t="s">
        <v>134</v>
      </c>
      <c r="D8" s="404" t="s">
        <v>332</v>
      </c>
      <c r="E8" s="421" t="s">
        <v>307</v>
      </c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3"/>
    </row>
    <row r="9" spans="1:57" s="86" customFormat="1" ht="21.4" customHeight="1" x14ac:dyDescent="0.5">
      <c r="A9" s="420"/>
      <c r="B9" s="410"/>
      <c r="C9" s="420"/>
      <c r="D9" s="413"/>
      <c r="E9" s="424" t="s">
        <v>192</v>
      </c>
      <c r="F9" s="424"/>
      <c r="G9" s="414" t="s">
        <v>113</v>
      </c>
      <c r="H9" s="414" t="s">
        <v>193</v>
      </c>
      <c r="I9" s="415" t="s">
        <v>194</v>
      </c>
      <c r="J9" s="415" t="s">
        <v>195</v>
      </c>
      <c r="K9" s="415" t="s">
        <v>196</v>
      </c>
      <c r="L9" s="414" t="s">
        <v>197</v>
      </c>
      <c r="M9" s="414" t="s">
        <v>198</v>
      </c>
      <c r="N9" s="414" t="s">
        <v>199</v>
      </c>
      <c r="O9" s="415" t="s">
        <v>200</v>
      </c>
      <c r="P9" s="415" t="s">
        <v>201</v>
      </c>
      <c r="Q9" s="415" t="s">
        <v>202</v>
      </c>
      <c r="R9" s="415" t="s">
        <v>203</v>
      </c>
      <c r="S9" s="415" t="s">
        <v>204</v>
      </c>
      <c r="T9" s="415" t="s">
        <v>205</v>
      </c>
      <c r="U9" s="415" t="s">
        <v>206</v>
      </c>
      <c r="V9" s="415" t="s">
        <v>207</v>
      </c>
      <c r="W9" s="415" t="s">
        <v>208</v>
      </c>
      <c r="X9" s="415" t="s">
        <v>209</v>
      </c>
      <c r="Y9" s="418" t="s">
        <v>210</v>
      </c>
      <c r="Z9" s="415" t="s">
        <v>211</v>
      </c>
      <c r="AA9" s="415" t="s">
        <v>212</v>
      </c>
      <c r="AB9" s="415" t="s">
        <v>213</v>
      </c>
      <c r="AC9" s="414" t="s">
        <v>214</v>
      </c>
      <c r="AD9" s="414" t="s">
        <v>215</v>
      </c>
      <c r="AE9" s="414" t="s">
        <v>216</v>
      </c>
      <c r="AF9" s="414" t="s">
        <v>217</v>
      </c>
      <c r="AG9" s="414" t="s">
        <v>218</v>
      </c>
      <c r="AH9" s="414" t="s">
        <v>219</v>
      </c>
      <c r="AI9" s="414" t="s">
        <v>220</v>
      </c>
      <c r="AJ9" s="414" t="s">
        <v>221</v>
      </c>
      <c r="AK9" s="414" t="s">
        <v>222</v>
      </c>
      <c r="AL9" s="414" t="s">
        <v>223</v>
      </c>
      <c r="AM9" s="414" t="s">
        <v>224</v>
      </c>
      <c r="AN9" s="414" t="s">
        <v>225</v>
      </c>
      <c r="AO9" s="414" t="s">
        <v>226</v>
      </c>
      <c r="AP9" s="414" t="s">
        <v>227</v>
      </c>
      <c r="AQ9" s="414" t="s">
        <v>228</v>
      </c>
      <c r="AR9" s="414" t="s">
        <v>229</v>
      </c>
      <c r="AS9" s="414" t="s">
        <v>230</v>
      </c>
      <c r="AT9" s="414" t="s">
        <v>231</v>
      </c>
      <c r="AU9" s="414" t="s">
        <v>232</v>
      </c>
      <c r="AV9" s="414" t="s">
        <v>233</v>
      </c>
      <c r="AW9" s="430" t="s">
        <v>331</v>
      </c>
      <c r="AX9" s="427" t="s">
        <v>377</v>
      </c>
      <c r="AY9" s="427" t="s">
        <v>378</v>
      </c>
      <c r="AZ9" s="427" t="s">
        <v>379</v>
      </c>
      <c r="BA9" s="426" t="s">
        <v>235</v>
      </c>
    </row>
    <row r="10" spans="1:57" s="86" customFormat="1" x14ac:dyDescent="0.5">
      <c r="A10" s="420"/>
      <c r="B10" s="410"/>
      <c r="C10" s="420"/>
      <c r="D10" s="413"/>
      <c r="E10" s="416" t="s">
        <v>236</v>
      </c>
      <c r="F10" s="439" t="s">
        <v>237</v>
      </c>
      <c r="G10" s="414"/>
      <c r="H10" s="414"/>
      <c r="I10" s="415"/>
      <c r="J10" s="415"/>
      <c r="K10" s="415"/>
      <c r="L10" s="414"/>
      <c r="M10" s="414"/>
      <c r="N10" s="414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8"/>
      <c r="Z10" s="415"/>
      <c r="AA10" s="415"/>
      <c r="AB10" s="415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25"/>
      <c r="AN10" s="414"/>
      <c r="AO10" s="425"/>
      <c r="AP10" s="414"/>
      <c r="AQ10" s="414"/>
      <c r="AR10" s="414"/>
      <c r="AS10" s="414"/>
      <c r="AT10" s="414"/>
      <c r="AU10" s="414"/>
      <c r="AV10" s="414"/>
      <c r="AW10" s="430"/>
      <c r="AX10" s="428"/>
      <c r="AY10" s="428"/>
      <c r="AZ10" s="428"/>
      <c r="BA10" s="426"/>
    </row>
    <row r="11" spans="1:57" s="86" customFormat="1" x14ac:dyDescent="0.5">
      <c r="A11" s="420"/>
      <c r="B11" s="410"/>
      <c r="C11" s="420"/>
      <c r="D11" s="413"/>
      <c r="E11" s="417"/>
      <c r="F11" s="440"/>
      <c r="G11" s="414"/>
      <c r="H11" s="414"/>
      <c r="I11" s="415"/>
      <c r="J11" s="415"/>
      <c r="K11" s="415"/>
      <c r="L11" s="414"/>
      <c r="M11" s="414"/>
      <c r="N11" s="414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8"/>
      <c r="Z11" s="415"/>
      <c r="AA11" s="415"/>
      <c r="AB11" s="415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25"/>
      <c r="AN11" s="414"/>
      <c r="AO11" s="425"/>
      <c r="AP11" s="414"/>
      <c r="AQ11" s="414"/>
      <c r="AR11" s="414"/>
      <c r="AS11" s="414"/>
      <c r="AT11" s="414"/>
      <c r="AU11" s="414"/>
      <c r="AV11" s="414"/>
      <c r="AW11" s="430"/>
      <c r="AX11" s="428"/>
      <c r="AY11" s="428"/>
      <c r="AZ11" s="428"/>
      <c r="BA11" s="426"/>
    </row>
    <row r="12" spans="1:57" s="86" customFormat="1" x14ac:dyDescent="0.5">
      <c r="A12" s="420"/>
      <c r="B12" s="410"/>
      <c r="C12" s="420"/>
      <c r="D12" s="413"/>
      <c r="E12" s="417"/>
      <c r="F12" s="440"/>
      <c r="G12" s="414"/>
      <c r="H12" s="414"/>
      <c r="I12" s="415"/>
      <c r="J12" s="415"/>
      <c r="K12" s="415"/>
      <c r="L12" s="414"/>
      <c r="M12" s="414"/>
      <c r="N12" s="414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8"/>
      <c r="Z12" s="415"/>
      <c r="AA12" s="415"/>
      <c r="AB12" s="415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25"/>
      <c r="AN12" s="414"/>
      <c r="AO12" s="425"/>
      <c r="AP12" s="414"/>
      <c r="AQ12" s="414"/>
      <c r="AR12" s="414"/>
      <c r="AS12" s="414"/>
      <c r="AT12" s="414"/>
      <c r="AU12" s="414"/>
      <c r="AV12" s="414"/>
      <c r="AW12" s="430"/>
      <c r="AX12" s="428"/>
      <c r="AY12" s="428"/>
      <c r="AZ12" s="428"/>
      <c r="BA12" s="426"/>
    </row>
    <row r="13" spans="1:57" s="86" customFormat="1" ht="21.75" x14ac:dyDescent="0.5">
      <c r="A13" s="420"/>
      <c r="B13" s="411"/>
      <c r="C13" s="420"/>
      <c r="D13" s="405"/>
      <c r="E13" s="417"/>
      <c r="F13" s="440"/>
      <c r="G13" s="414"/>
      <c r="H13" s="414"/>
      <c r="I13" s="415"/>
      <c r="J13" s="415"/>
      <c r="K13" s="415"/>
      <c r="L13" s="414"/>
      <c r="M13" s="414"/>
      <c r="N13" s="414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8"/>
      <c r="Z13" s="415"/>
      <c r="AA13" s="415"/>
      <c r="AB13" s="415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25"/>
      <c r="AN13" s="414"/>
      <c r="AO13" s="425"/>
      <c r="AP13" s="414"/>
      <c r="AQ13" s="414"/>
      <c r="AR13" s="414"/>
      <c r="AS13" s="414"/>
      <c r="AT13" s="414"/>
      <c r="AU13" s="414"/>
      <c r="AV13" s="414"/>
      <c r="AW13" s="430"/>
      <c r="AX13" s="429"/>
      <c r="AY13" s="429"/>
      <c r="AZ13" s="429"/>
      <c r="BA13" s="426"/>
      <c r="BC13" s="294" t="s">
        <v>238</v>
      </c>
      <c r="BD13"/>
      <c r="BE13"/>
    </row>
    <row r="14" spans="1:57" ht="21.95" customHeight="1" x14ac:dyDescent="0.35">
      <c r="A14" s="87">
        <v>1</v>
      </c>
      <c r="B14" s="87"/>
      <c r="C14" s="88"/>
      <c r="D14" s="88"/>
      <c r="E14" s="150"/>
      <c r="F14" s="90"/>
      <c r="G14" s="90"/>
      <c r="H14" s="90"/>
      <c r="I14" s="89"/>
      <c r="J14" s="89"/>
      <c r="K14" s="89"/>
      <c r="L14" s="89"/>
      <c r="M14" s="90"/>
      <c r="N14" s="90"/>
      <c r="O14" s="90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6">
        <f t="shared" ref="BA14:BA46" si="0">SUM(E14:AZ14)</f>
        <v>0</v>
      </c>
      <c r="BB14" s="84"/>
      <c r="BC14" s="202">
        <f>BA14-ปริมาณงาน!AU10</f>
        <v>0</v>
      </c>
      <c r="BD14" s="84"/>
    </row>
    <row r="15" spans="1:57" ht="21.95" customHeight="1" x14ac:dyDescent="0.35">
      <c r="A15" s="92">
        <v>2</v>
      </c>
      <c r="B15" s="92"/>
      <c r="C15" s="93"/>
      <c r="D15" s="93"/>
      <c r="E15" s="165"/>
      <c r="F15" s="95"/>
      <c r="G15" s="95"/>
      <c r="H15" s="95"/>
      <c r="I15" s="94"/>
      <c r="J15" s="94"/>
      <c r="K15" s="94"/>
      <c r="L15" s="94"/>
      <c r="M15" s="95"/>
      <c r="N15" s="95"/>
      <c r="O15" s="95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6">
        <f t="shared" si="0"/>
        <v>0</v>
      </c>
      <c r="BB15" s="84"/>
      <c r="BC15" s="202">
        <f>BA15-ปริมาณงาน!AU11</f>
        <v>0</v>
      </c>
      <c r="BD15" s="84"/>
    </row>
    <row r="16" spans="1:57" ht="21.95" customHeight="1" x14ac:dyDescent="0.35">
      <c r="A16" s="92">
        <v>3</v>
      </c>
      <c r="B16" s="92"/>
      <c r="C16" s="93"/>
      <c r="D16" s="93"/>
      <c r="E16" s="165"/>
      <c r="F16" s="95"/>
      <c r="G16" s="95"/>
      <c r="H16" s="95"/>
      <c r="I16" s="94"/>
      <c r="J16" s="94"/>
      <c r="K16" s="94"/>
      <c r="L16" s="94"/>
      <c r="M16" s="95"/>
      <c r="N16" s="95"/>
      <c r="O16" s="95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6">
        <f t="shared" si="0"/>
        <v>0</v>
      </c>
      <c r="BB16" s="84"/>
      <c r="BC16" s="202">
        <f>BA16-ปริมาณงาน!AU12</f>
        <v>0</v>
      </c>
      <c r="BD16" s="84"/>
    </row>
    <row r="17" spans="1:56" ht="21.95" customHeight="1" x14ac:dyDescent="0.35">
      <c r="A17" s="92">
        <v>4</v>
      </c>
      <c r="B17" s="92"/>
      <c r="C17" s="93"/>
      <c r="D17" s="93"/>
      <c r="E17" s="165"/>
      <c r="F17" s="95"/>
      <c r="G17" s="95"/>
      <c r="H17" s="95"/>
      <c r="I17" s="94"/>
      <c r="J17" s="94"/>
      <c r="K17" s="94"/>
      <c r="L17" s="94"/>
      <c r="M17" s="95"/>
      <c r="N17" s="95"/>
      <c r="O17" s="95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6">
        <f t="shared" si="0"/>
        <v>0</v>
      </c>
      <c r="BB17" s="84"/>
      <c r="BC17" s="202">
        <f>BA17-ปริมาณงาน!AU13</f>
        <v>0</v>
      </c>
      <c r="BD17" s="84"/>
    </row>
    <row r="18" spans="1:56" ht="21.95" customHeight="1" x14ac:dyDescent="0.35">
      <c r="A18" s="92">
        <v>5</v>
      </c>
      <c r="B18" s="92"/>
      <c r="C18" s="93"/>
      <c r="D18" s="93"/>
      <c r="E18" s="165"/>
      <c r="F18" s="95"/>
      <c r="G18" s="95"/>
      <c r="H18" s="95"/>
      <c r="I18" s="94"/>
      <c r="J18" s="94"/>
      <c r="K18" s="94"/>
      <c r="L18" s="94"/>
      <c r="M18" s="95"/>
      <c r="N18" s="95"/>
      <c r="O18" s="95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6">
        <f t="shared" si="0"/>
        <v>0</v>
      </c>
      <c r="BB18" s="84"/>
      <c r="BC18" s="202">
        <f>BA18-ปริมาณงาน!AU14</f>
        <v>0</v>
      </c>
      <c r="BD18" s="84"/>
    </row>
    <row r="19" spans="1:56" ht="21.95" customHeight="1" x14ac:dyDescent="0.35">
      <c r="A19" s="92">
        <v>6</v>
      </c>
      <c r="B19" s="92"/>
      <c r="C19" s="93"/>
      <c r="D19" s="93"/>
      <c r="E19" s="165"/>
      <c r="F19" s="95"/>
      <c r="G19" s="95"/>
      <c r="H19" s="95"/>
      <c r="I19" s="94"/>
      <c r="J19" s="94"/>
      <c r="K19" s="94"/>
      <c r="L19" s="94"/>
      <c r="M19" s="95"/>
      <c r="N19" s="95"/>
      <c r="O19" s="95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6">
        <f t="shared" si="0"/>
        <v>0</v>
      </c>
      <c r="BB19" s="84"/>
      <c r="BC19" s="202">
        <f>BA19-ปริมาณงาน!AU15</f>
        <v>0</v>
      </c>
      <c r="BD19" s="84"/>
    </row>
    <row r="20" spans="1:56" ht="21.95" hidden="1" customHeight="1" x14ac:dyDescent="0.35">
      <c r="A20" s="92">
        <v>7</v>
      </c>
      <c r="B20" s="92"/>
      <c r="C20" s="93"/>
      <c r="D20" s="93"/>
      <c r="E20" s="165"/>
      <c r="F20" s="95"/>
      <c r="G20" s="95"/>
      <c r="H20" s="95"/>
      <c r="I20" s="94"/>
      <c r="J20" s="94"/>
      <c r="K20" s="94"/>
      <c r="L20" s="94"/>
      <c r="M20" s="95"/>
      <c r="N20" s="95"/>
      <c r="O20" s="95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6">
        <f t="shared" si="0"/>
        <v>0</v>
      </c>
      <c r="BB20" s="84"/>
      <c r="BC20" s="202">
        <f>BA20-ปริมาณงาน!AU16</f>
        <v>0</v>
      </c>
      <c r="BD20" s="84"/>
    </row>
    <row r="21" spans="1:56" ht="21.95" hidden="1" customHeight="1" x14ac:dyDescent="0.35">
      <c r="A21" s="92">
        <v>8</v>
      </c>
      <c r="B21" s="92"/>
      <c r="C21" s="93"/>
      <c r="D21" s="93"/>
      <c r="E21" s="165"/>
      <c r="F21" s="95"/>
      <c r="G21" s="95"/>
      <c r="H21" s="95"/>
      <c r="I21" s="94"/>
      <c r="J21" s="94"/>
      <c r="K21" s="94"/>
      <c r="L21" s="94"/>
      <c r="M21" s="95"/>
      <c r="N21" s="95"/>
      <c r="O21" s="9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6">
        <f t="shared" si="0"/>
        <v>0</v>
      </c>
      <c r="BB21" s="84"/>
      <c r="BC21" s="202">
        <f>BA21-ปริมาณงาน!AU17</f>
        <v>0</v>
      </c>
      <c r="BD21" s="84"/>
    </row>
    <row r="22" spans="1:56" ht="21.95" hidden="1" customHeight="1" x14ac:dyDescent="0.35">
      <c r="A22" s="92">
        <v>9</v>
      </c>
      <c r="B22" s="92"/>
      <c r="C22" s="93"/>
      <c r="D22" s="93"/>
      <c r="E22" s="165"/>
      <c r="F22" s="95"/>
      <c r="G22" s="95"/>
      <c r="H22" s="95"/>
      <c r="I22" s="94"/>
      <c r="J22" s="94"/>
      <c r="K22" s="94"/>
      <c r="L22" s="94"/>
      <c r="M22" s="95"/>
      <c r="N22" s="95"/>
      <c r="O22" s="95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6">
        <f t="shared" si="0"/>
        <v>0</v>
      </c>
      <c r="BB22" s="84"/>
      <c r="BC22" s="202">
        <f>BA22-ปริมาณงาน!AU18</f>
        <v>0</v>
      </c>
      <c r="BD22" s="84"/>
    </row>
    <row r="23" spans="1:56" ht="21.95" hidden="1" customHeight="1" x14ac:dyDescent="0.35">
      <c r="A23" s="92">
        <v>10</v>
      </c>
      <c r="B23" s="92"/>
      <c r="C23" s="93"/>
      <c r="D23" s="93"/>
      <c r="E23" s="165"/>
      <c r="F23" s="95"/>
      <c r="G23" s="95"/>
      <c r="H23" s="95"/>
      <c r="I23" s="94"/>
      <c r="J23" s="94"/>
      <c r="K23" s="94"/>
      <c r="L23" s="94"/>
      <c r="M23" s="95"/>
      <c r="N23" s="95"/>
      <c r="O23" s="95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6">
        <f t="shared" si="0"/>
        <v>0</v>
      </c>
      <c r="BB23" s="84"/>
      <c r="BC23" s="202">
        <f>BA23-ปริมาณงาน!AU19</f>
        <v>0</v>
      </c>
      <c r="BD23" s="84"/>
    </row>
    <row r="24" spans="1:56" ht="21.95" hidden="1" customHeight="1" x14ac:dyDescent="0.35">
      <c r="A24" s="92">
        <v>11</v>
      </c>
      <c r="B24" s="92"/>
      <c r="C24" s="93"/>
      <c r="D24" s="93"/>
      <c r="E24" s="165"/>
      <c r="F24" s="95"/>
      <c r="G24" s="95"/>
      <c r="H24" s="95"/>
      <c r="I24" s="94"/>
      <c r="J24" s="94"/>
      <c r="K24" s="94"/>
      <c r="L24" s="94"/>
      <c r="M24" s="95"/>
      <c r="N24" s="95"/>
      <c r="O24" s="95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6">
        <f t="shared" si="0"/>
        <v>0</v>
      </c>
      <c r="BB24" s="84"/>
      <c r="BC24" s="202">
        <f>BA24-ปริมาณงาน!AU20</f>
        <v>0</v>
      </c>
      <c r="BD24" s="84"/>
    </row>
    <row r="25" spans="1:56" ht="21.95" hidden="1" customHeight="1" x14ac:dyDescent="0.35">
      <c r="A25" s="92">
        <v>12</v>
      </c>
      <c r="B25" s="92"/>
      <c r="C25" s="93"/>
      <c r="D25" s="93"/>
      <c r="E25" s="165"/>
      <c r="F25" s="95"/>
      <c r="G25" s="95"/>
      <c r="H25" s="95"/>
      <c r="I25" s="94"/>
      <c r="J25" s="94"/>
      <c r="K25" s="94"/>
      <c r="L25" s="94"/>
      <c r="M25" s="95"/>
      <c r="N25" s="95"/>
      <c r="O25" s="95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6">
        <f t="shared" si="0"/>
        <v>0</v>
      </c>
      <c r="BB25" s="84"/>
      <c r="BC25" s="202">
        <f>BA25-ปริมาณงาน!AU21</f>
        <v>0</v>
      </c>
      <c r="BD25" s="84"/>
    </row>
    <row r="26" spans="1:56" ht="21.95" hidden="1" customHeight="1" x14ac:dyDescent="0.35">
      <c r="A26" s="92">
        <v>13</v>
      </c>
      <c r="B26" s="92"/>
      <c r="C26" s="93"/>
      <c r="D26" s="93"/>
      <c r="E26" s="165"/>
      <c r="F26" s="95"/>
      <c r="G26" s="95"/>
      <c r="H26" s="95"/>
      <c r="I26" s="94"/>
      <c r="J26" s="94"/>
      <c r="K26" s="94"/>
      <c r="L26" s="94"/>
      <c r="M26" s="95"/>
      <c r="N26" s="95"/>
      <c r="O26" s="95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6">
        <f t="shared" si="0"/>
        <v>0</v>
      </c>
      <c r="BB26" s="84"/>
      <c r="BC26" s="202">
        <f>BA26-ปริมาณงาน!AU22</f>
        <v>0</v>
      </c>
      <c r="BD26" s="84"/>
    </row>
    <row r="27" spans="1:56" ht="21.95" hidden="1" customHeight="1" x14ac:dyDescent="0.35">
      <c r="A27" s="92">
        <v>14</v>
      </c>
      <c r="B27" s="92"/>
      <c r="C27" s="93"/>
      <c r="D27" s="93"/>
      <c r="E27" s="165"/>
      <c r="F27" s="95"/>
      <c r="G27" s="95"/>
      <c r="H27" s="95"/>
      <c r="I27" s="94"/>
      <c r="J27" s="94"/>
      <c r="K27" s="94"/>
      <c r="L27" s="94"/>
      <c r="M27" s="95"/>
      <c r="N27" s="95"/>
      <c r="O27" s="95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6">
        <f t="shared" si="0"/>
        <v>0</v>
      </c>
      <c r="BB27" s="84"/>
      <c r="BC27" s="202">
        <f>BA27-ปริมาณงาน!AU23</f>
        <v>0</v>
      </c>
      <c r="BD27" s="84"/>
    </row>
    <row r="28" spans="1:56" ht="21.95" hidden="1" customHeight="1" x14ac:dyDescent="0.35">
      <c r="A28" s="92">
        <v>15</v>
      </c>
      <c r="B28" s="92"/>
      <c r="C28" s="93"/>
      <c r="D28" s="93"/>
      <c r="E28" s="165"/>
      <c r="F28" s="95"/>
      <c r="G28" s="95"/>
      <c r="H28" s="95"/>
      <c r="I28" s="94"/>
      <c r="J28" s="94"/>
      <c r="K28" s="94"/>
      <c r="L28" s="94"/>
      <c r="M28" s="95"/>
      <c r="N28" s="95"/>
      <c r="O28" s="95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6">
        <f t="shared" si="0"/>
        <v>0</v>
      </c>
      <c r="BB28" s="84"/>
      <c r="BC28" s="202">
        <f>BA28-ปริมาณงาน!AU24</f>
        <v>0</v>
      </c>
      <c r="BD28" s="84"/>
    </row>
    <row r="29" spans="1:56" ht="21.95" hidden="1" customHeight="1" x14ac:dyDescent="0.35">
      <c r="A29" s="92">
        <v>16</v>
      </c>
      <c r="B29" s="92"/>
      <c r="C29" s="93"/>
      <c r="D29" s="93"/>
      <c r="E29" s="165"/>
      <c r="F29" s="95"/>
      <c r="G29" s="95"/>
      <c r="H29" s="95"/>
      <c r="I29" s="94"/>
      <c r="J29" s="94"/>
      <c r="K29" s="94"/>
      <c r="L29" s="94"/>
      <c r="M29" s="95"/>
      <c r="N29" s="95"/>
      <c r="O29" s="95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6">
        <f t="shared" si="0"/>
        <v>0</v>
      </c>
      <c r="BB29" s="84"/>
      <c r="BC29" s="202">
        <f>BA29-ปริมาณงาน!AU25</f>
        <v>0</v>
      </c>
      <c r="BD29" s="84"/>
    </row>
    <row r="30" spans="1:56" ht="21.95" hidden="1" customHeight="1" x14ac:dyDescent="0.35">
      <c r="A30" s="92">
        <v>17</v>
      </c>
      <c r="B30" s="92"/>
      <c r="C30" s="93"/>
      <c r="D30" s="93"/>
      <c r="E30" s="165"/>
      <c r="F30" s="95"/>
      <c r="G30" s="95"/>
      <c r="H30" s="95"/>
      <c r="I30" s="94"/>
      <c r="J30" s="94"/>
      <c r="K30" s="94"/>
      <c r="L30" s="94"/>
      <c r="M30" s="95"/>
      <c r="N30" s="95"/>
      <c r="O30" s="95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>
        <f t="shared" si="0"/>
        <v>0</v>
      </c>
      <c r="BB30" s="84"/>
      <c r="BC30" s="202">
        <f>BA30-ปริมาณงาน!AU26</f>
        <v>0</v>
      </c>
      <c r="BD30" s="84"/>
    </row>
    <row r="31" spans="1:56" ht="21.95" hidden="1" customHeight="1" x14ac:dyDescent="0.35">
      <c r="A31" s="92">
        <v>18</v>
      </c>
      <c r="B31" s="92"/>
      <c r="C31" s="93"/>
      <c r="D31" s="93"/>
      <c r="E31" s="165"/>
      <c r="F31" s="95"/>
      <c r="G31" s="95"/>
      <c r="H31" s="95"/>
      <c r="I31" s="94"/>
      <c r="J31" s="94"/>
      <c r="K31" s="94"/>
      <c r="L31" s="94"/>
      <c r="M31" s="95"/>
      <c r="N31" s="95"/>
      <c r="O31" s="95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6">
        <f t="shared" si="0"/>
        <v>0</v>
      </c>
      <c r="BB31" s="84"/>
      <c r="BC31" s="202">
        <f>BA31-ปริมาณงาน!AU27</f>
        <v>0</v>
      </c>
      <c r="BD31" s="84"/>
    </row>
    <row r="32" spans="1:56" ht="21.95" hidden="1" customHeight="1" x14ac:dyDescent="0.35">
      <c r="A32" s="92">
        <v>19</v>
      </c>
      <c r="B32" s="92"/>
      <c r="C32" s="93"/>
      <c r="D32" s="93"/>
      <c r="E32" s="165"/>
      <c r="F32" s="95"/>
      <c r="G32" s="95"/>
      <c r="H32" s="95"/>
      <c r="I32" s="94"/>
      <c r="J32" s="94"/>
      <c r="K32" s="94"/>
      <c r="L32" s="94"/>
      <c r="M32" s="95"/>
      <c r="N32" s="95"/>
      <c r="O32" s="95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6">
        <f t="shared" si="0"/>
        <v>0</v>
      </c>
      <c r="BB32" s="84"/>
      <c r="BC32" s="202">
        <f>BA32-ปริมาณงาน!AU28</f>
        <v>0</v>
      </c>
      <c r="BD32" s="84"/>
    </row>
    <row r="33" spans="1:56" ht="21.95" hidden="1" customHeight="1" x14ac:dyDescent="0.35">
      <c r="A33" s="92">
        <v>20</v>
      </c>
      <c r="B33" s="92"/>
      <c r="C33" s="93"/>
      <c r="D33" s="93"/>
      <c r="E33" s="165"/>
      <c r="F33" s="95"/>
      <c r="G33" s="95"/>
      <c r="H33" s="95"/>
      <c r="I33" s="94"/>
      <c r="J33" s="94"/>
      <c r="K33" s="94"/>
      <c r="L33" s="94"/>
      <c r="M33" s="95"/>
      <c r="N33" s="95"/>
      <c r="O33" s="95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6">
        <f t="shared" si="0"/>
        <v>0</v>
      </c>
      <c r="BB33" s="84"/>
      <c r="BC33" s="202">
        <f>BA33-ปริมาณงาน!AU29</f>
        <v>0</v>
      </c>
      <c r="BD33" s="84"/>
    </row>
    <row r="34" spans="1:56" ht="21.95" hidden="1" customHeight="1" x14ac:dyDescent="0.35">
      <c r="A34" s="92">
        <v>21</v>
      </c>
      <c r="B34" s="92"/>
      <c r="C34" s="93"/>
      <c r="D34" s="93"/>
      <c r="E34" s="165"/>
      <c r="F34" s="95"/>
      <c r="G34" s="95"/>
      <c r="H34" s="95"/>
      <c r="I34" s="94"/>
      <c r="J34" s="94"/>
      <c r="K34" s="94"/>
      <c r="L34" s="94"/>
      <c r="M34" s="95"/>
      <c r="N34" s="95"/>
      <c r="O34" s="95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6">
        <f t="shared" si="0"/>
        <v>0</v>
      </c>
      <c r="BB34" s="84"/>
      <c r="BC34" s="202">
        <f>BA34-ปริมาณงาน!AU30</f>
        <v>0</v>
      </c>
      <c r="BD34" s="84"/>
    </row>
    <row r="35" spans="1:56" ht="21.95" hidden="1" customHeight="1" x14ac:dyDescent="0.35">
      <c r="A35" s="92">
        <v>22</v>
      </c>
      <c r="B35" s="92"/>
      <c r="C35" s="93"/>
      <c r="D35" s="93"/>
      <c r="E35" s="165"/>
      <c r="F35" s="95"/>
      <c r="G35" s="95"/>
      <c r="H35" s="95"/>
      <c r="I35" s="94"/>
      <c r="J35" s="94"/>
      <c r="K35" s="94"/>
      <c r="L35" s="94"/>
      <c r="M35" s="95"/>
      <c r="N35" s="95"/>
      <c r="O35" s="95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6">
        <f t="shared" si="0"/>
        <v>0</v>
      </c>
      <c r="BB35" s="84"/>
      <c r="BC35" s="202">
        <f>BA35-ปริมาณงาน!AU31</f>
        <v>0</v>
      </c>
      <c r="BD35" s="84"/>
    </row>
    <row r="36" spans="1:56" ht="21.95" hidden="1" customHeight="1" x14ac:dyDescent="0.35">
      <c r="A36" s="92">
        <v>23</v>
      </c>
      <c r="B36" s="92"/>
      <c r="C36" s="93"/>
      <c r="D36" s="93"/>
      <c r="E36" s="165"/>
      <c r="F36" s="95"/>
      <c r="G36" s="95"/>
      <c r="H36" s="95"/>
      <c r="I36" s="94"/>
      <c r="J36" s="94"/>
      <c r="K36" s="94"/>
      <c r="L36" s="94"/>
      <c r="M36" s="95"/>
      <c r="N36" s="95"/>
      <c r="O36" s="95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6">
        <f t="shared" si="0"/>
        <v>0</v>
      </c>
      <c r="BB36" s="84"/>
      <c r="BC36" s="202">
        <f>BA36-ปริมาณงาน!AU32</f>
        <v>0</v>
      </c>
      <c r="BD36" s="84"/>
    </row>
    <row r="37" spans="1:56" ht="21.95" hidden="1" customHeight="1" x14ac:dyDescent="0.35">
      <c r="A37" s="92">
        <v>24</v>
      </c>
      <c r="B37" s="92"/>
      <c r="C37" s="93"/>
      <c r="D37" s="93"/>
      <c r="E37" s="165"/>
      <c r="F37" s="95"/>
      <c r="G37" s="95"/>
      <c r="H37" s="95"/>
      <c r="I37" s="94"/>
      <c r="J37" s="94"/>
      <c r="K37" s="94"/>
      <c r="L37" s="94"/>
      <c r="M37" s="95"/>
      <c r="N37" s="95"/>
      <c r="O37" s="95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6">
        <f t="shared" si="0"/>
        <v>0</v>
      </c>
      <c r="BB37" s="84"/>
      <c r="BC37" s="202">
        <f>BA37-ปริมาณงาน!AU33</f>
        <v>0</v>
      </c>
      <c r="BD37" s="84"/>
    </row>
    <row r="38" spans="1:56" ht="21.95" hidden="1" customHeight="1" x14ac:dyDescent="0.35">
      <c r="A38" s="92">
        <v>25</v>
      </c>
      <c r="B38" s="92"/>
      <c r="C38" s="93"/>
      <c r="D38" s="93"/>
      <c r="E38" s="165"/>
      <c r="F38" s="95"/>
      <c r="G38" s="95"/>
      <c r="H38" s="95"/>
      <c r="I38" s="94"/>
      <c r="J38" s="94"/>
      <c r="K38" s="94"/>
      <c r="L38" s="94"/>
      <c r="M38" s="95"/>
      <c r="N38" s="95"/>
      <c r="O38" s="95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6">
        <f t="shared" si="0"/>
        <v>0</v>
      </c>
      <c r="BB38" s="84"/>
      <c r="BC38" s="202">
        <f>BA38-ปริมาณงาน!AU34</f>
        <v>0</v>
      </c>
      <c r="BD38" s="84"/>
    </row>
    <row r="39" spans="1:56" ht="21.95" hidden="1" customHeight="1" x14ac:dyDescent="0.35">
      <c r="A39" s="92">
        <v>26</v>
      </c>
      <c r="B39" s="92"/>
      <c r="C39" s="93"/>
      <c r="D39" s="93"/>
      <c r="E39" s="165"/>
      <c r="F39" s="95"/>
      <c r="G39" s="95"/>
      <c r="H39" s="95"/>
      <c r="I39" s="94"/>
      <c r="J39" s="94"/>
      <c r="K39" s="94"/>
      <c r="L39" s="94"/>
      <c r="M39" s="95"/>
      <c r="N39" s="95"/>
      <c r="O39" s="95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6">
        <f t="shared" si="0"/>
        <v>0</v>
      </c>
      <c r="BB39" s="84"/>
      <c r="BC39" s="202">
        <f>BA39-ปริมาณงาน!AU35</f>
        <v>0</v>
      </c>
      <c r="BD39" s="84"/>
    </row>
    <row r="40" spans="1:56" ht="21.95" hidden="1" customHeight="1" x14ac:dyDescent="0.35">
      <c r="A40" s="92">
        <v>27</v>
      </c>
      <c r="B40" s="92"/>
      <c r="C40" s="93"/>
      <c r="D40" s="93"/>
      <c r="E40" s="165"/>
      <c r="F40" s="95"/>
      <c r="G40" s="95"/>
      <c r="H40" s="95"/>
      <c r="I40" s="94"/>
      <c r="J40" s="94"/>
      <c r="K40" s="94"/>
      <c r="L40" s="94"/>
      <c r="M40" s="95"/>
      <c r="N40" s="95"/>
      <c r="O40" s="95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6">
        <f t="shared" si="0"/>
        <v>0</v>
      </c>
      <c r="BB40" s="84"/>
      <c r="BC40" s="202">
        <f>BA40-ปริมาณงาน!AU36</f>
        <v>0</v>
      </c>
      <c r="BD40" s="84"/>
    </row>
    <row r="41" spans="1:56" ht="21.95" hidden="1" customHeight="1" x14ac:dyDescent="0.35">
      <c r="A41" s="92">
        <v>28</v>
      </c>
      <c r="B41" s="92"/>
      <c r="C41" s="93"/>
      <c r="D41" s="93"/>
      <c r="E41" s="165"/>
      <c r="F41" s="95"/>
      <c r="G41" s="95"/>
      <c r="H41" s="95"/>
      <c r="I41" s="94"/>
      <c r="J41" s="94"/>
      <c r="K41" s="94"/>
      <c r="L41" s="94"/>
      <c r="M41" s="95"/>
      <c r="N41" s="95"/>
      <c r="O41" s="95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6">
        <f t="shared" si="0"/>
        <v>0</v>
      </c>
      <c r="BB41" s="84"/>
      <c r="BC41" s="202">
        <f>BA41-ปริมาณงาน!AU37</f>
        <v>0</v>
      </c>
      <c r="BD41" s="84"/>
    </row>
    <row r="42" spans="1:56" ht="21.95" hidden="1" customHeight="1" x14ac:dyDescent="0.35">
      <c r="A42" s="92">
        <v>29</v>
      </c>
      <c r="B42" s="92"/>
      <c r="C42" s="93"/>
      <c r="D42" s="93"/>
      <c r="E42" s="165"/>
      <c r="F42" s="95"/>
      <c r="G42" s="95"/>
      <c r="H42" s="95"/>
      <c r="I42" s="94"/>
      <c r="J42" s="94"/>
      <c r="K42" s="94"/>
      <c r="L42" s="94"/>
      <c r="M42" s="95"/>
      <c r="N42" s="95"/>
      <c r="O42" s="95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6">
        <f t="shared" si="0"/>
        <v>0</v>
      </c>
      <c r="BB42" s="84"/>
      <c r="BC42" s="202">
        <f>BA42-ปริมาณงาน!AU38</f>
        <v>0</v>
      </c>
      <c r="BD42" s="84"/>
    </row>
    <row r="43" spans="1:56" ht="21.95" hidden="1" customHeight="1" x14ac:dyDescent="0.35">
      <c r="A43" s="92">
        <v>30</v>
      </c>
      <c r="B43" s="92"/>
      <c r="C43" s="93"/>
      <c r="D43" s="93"/>
      <c r="E43" s="165"/>
      <c r="F43" s="95"/>
      <c r="G43" s="95"/>
      <c r="H43" s="95"/>
      <c r="I43" s="94"/>
      <c r="J43" s="94"/>
      <c r="K43" s="94"/>
      <c r="L43" s="94"/>
      <c r="M43" s="95"/>
      <c r="N43" s="95"/>
      <c r="O43" s="95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6">
        <f t="shared" si="0"/>
        <v>0</v>
      </c>
      <c r="BB43" s="84"/>
      <c r="BC43" s="202">
        <f>BA43-ปริมาณงาน!AU39</f>
        <v>0</v>
      </c>
      <c r="BD43" s="84"/>
    </row>
    <row r="44" spans="1:56" ht="21.95" hidden="1" customHeight="1" x14ac:dyDescent="0.35">
      <c r="A44" s="92">
        <v>31</v>
      </c>
      <c r="B44" s="92"/>
      <c r="C44" s="93"/>
      <c r="D44" s="93"/>
      <c r="E44" s="165"/>
      <c r="F44" s="95"/>
      <c r="G44" s="95"/>
      <c r="H44" s="95"/>
      <c r="I44" s="94"/>
      <c r="J44" s="94"/>
      <c r="K44" s="94"/>
      <c r="L44" s="94"/>
      <c r="M44" s="95"/>
      <c r="N44" s="95"/>
      <c r="O44" s="9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6">
        <f t="shared" si="0"/>
        <v>0</v>
      </c>
      <c r="BB44" s="84"/>
      <c r="BC44" s="202">
        <f>BA44-ปริมาณงาน!AU40</f>
        <v>0</v>
      </c>
      <c r="BD44" s="84"/>
    </row>
    <row r="45" spans="1:56" ht="21.95" hidden="1" customHeight="1" x14ac:dyDescent="0.35">
      <c r="A45" s="92">
        <v>32</v>
      </c>
      <c r="B45" s="92"/>
      <c r="C45" s="93"/>
      <c r="D45" s="93"/>
      <c r="E45" s="165"/>
      <c r="F45" s="95"/>
      <c r="G45" s="95"/>
      <c r="H45" s="95"/>
      <c r="I45" s="94"/>
      <c r="J45" s="94"/>
      <c r="K45" s="94"/>
      <c r="L45" s="94"/>
      <c r="M45" s="95"/>
      <c r="N45" s="95"/>
      <c r="O45" s="9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6">
        <f t="shared" si="0"/>
        <v>0</v>
      </c>
      <c r="BB45" s="84"/>
      <c r="BC45" s="202">
        <f>BA45-ปริมาณงาน!AU41</f>
        <v>0</v>
      </c>
      <c r="BD45" s="84"/>
    </row>
    <row r="46" spans="1:56" ht="21.95" hidden="1" customHeight="1" x14ac:dyDescent="0.35">
      <c r="A46" s="92">
        <v>33</v>
      </c>
      <c r="B46" s="92"/>
      <c r="C46" s="93"/>
      <c r="D46" s="93"/>
      <c r="E46" s="165"/>
      <c r="F46" s="95"/>
      <c r="G46" s="95"/>
      <c r="H46" s="95"/>
      <c r="I46" s="94"/>
      <c r="J46" s="94"/>
      <c r="K46" s="94"/>
      <c r="L46" s="94"/>
      <c r="M46" s="95"/>
      <c r="N46" s="95"/>
      <c r="O46" s="95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6">
        <f t="shared" si="0"/>
        <v>0</v>
      </c>
      <c r="BB46" s="84"/>
      <c r="BC46" s="202">
        <f>BA46-ปริมาณงาน!AU42</f>
        <v>0</v>
      </c>
      <c r="BD46" s="84"/>
    </row>
    <row r="47" spans="1:56" ht="21.95" hidden="1" customHeight="1" x14ac:dyDescent="0.35">
      <c r="A47" s="92">
        <v>34</v>
      </c>
      <c r="B47" s="92"/>
      <c r="C47" s="93"/>
      <c r="D47" s="93"/>
      <c r="E47" s="165"/>
      <c r="F47" s="95"/>
      <c r="G47" s="95"/>
      <c r="H47" s="95"/>
      <c r="I47" s="94"/>
      <c r="J47" s="94"/>
      <c r="K47" s="94"/>
      <c r="L47" s="94"/>
      <c r="M47" s="95"/>
      <c r="N47" s="95"/>
      <c r="O47" s="95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6">
        <f t="shared" ref="BA47:BA78" si="1">SUM(E47:AZ47)</f>
        <v>0</v>
      </c>
      <c r="BB47" s="84"/>
      <c r="BC47" s="202">
        <f>BA47-ปริมาณงาน!AU43</f>
        <v>0</v>
      </c>
      <c r="BD47" s="84"/>
    </row>
    <row r="48" spans="1:56" ht="21.95" hidden="1" customHeight="1" x14ac:dyDescent="0.35">
      <c r="A48" s="92">
        <v>35</v>
      </c>
      <c r="B48" s="92"/>
      <c r="C48" s="93"/>
      <c r="D48" s="93"/>
      <c r="E48" s="165"/>
      <c r="F48" s="95"/>
      <c r="G48" s="95"/>
      <c r="H48" s="95"/>
      <c r="I48" s="94"/>
      <c r="J48" s="94"/>
      <c r="K48" s="94"/>
      <c r="L48" s="94"/>
      <c r="M48" s="95"/>
      <c r="N48" s="95"/>
      <c r="O48" s="95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6">
        <f t="shared" si="1"/>
        <v>0</v>
      </c>
      <c r="BB48" s="84"/>
      <c r="BC48" s="202">
        <f>BA48-ปริมาณงาน!AU44</f>
        <v>0</v>
      </c>
      <c r="BD48" s="84"/>
    </row>
    <row r="49" spans="1:56" ht="21.95" hidden="1" customHeight="1" x14ac:dyDescent="0.35">
      <c r="A49" s="92">
        <v>36</v>
      </c>
      <c r="B49" s="92"/>
      <c r="C49" s="93"/>
      <c r="D49" s="93"/>
      <c r="E49" s="165"/>
      <c r="F49" s="95"/>
      <c r="G49" s="95"/>
      <c r="H49" s="95"/>
      <c r="I49" s="94"/>
      <c r="J49" s="94"/>
      <c r="K49" s="94"/>
      <c r="L49" s="94"/>
      <c r="M49" s="95"/>
      <c r="N49" s="95"/>
      <c r="O49" s="95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6">
        <f t="shared" si="1"/>
        <v>0</v>
      </c>
      <c r="BB49" s="84"/>
      <c r="BC49" s="202">
        <f>BA49-ปริมาณงาน!AU45</f>
        <v>0</v>
      </c>
      <c r="BD49" s="84"/>
    </row>
    <row r="50" spans="1:56" ht="21.95" hidden="1" customHeight="1" x14ac:dyDescent="0.35">
      <c r="A50" s="92">
        <v>37</v>
      </c>
      <c r="B50" s="92"/>
      <c r="C50" s="93"/>
      <c r="D50" s="93"/>
      <c r="E50" s="165"/>
      <c r="F50" s="95"/>
      <c r="G50" s="95"/>
      <c r="H50" s="95"/>
      <c r="I50" s="94"/>
      <c r="J50" s="94"/>
      <c r="K50" s="94"/>
      <c r="L50" s="94"/>
      <c r="M50" s="95"/>
      <c r="N50" s="95"/>
      <c r="O50" s="95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6">
        <f t="shared" si="1"/>
        <v>0</v>
      </c>
      <c r="BB50" s="84"/>
      <c r="BC50" s="202">
        <f>BA50-ปริมาณงาน!AU46</f>
        <v>0</v>
      </c>
      <c r="BD50" s="84"/>
    </row>
    <row r="51" spans="1:56" ht="21.95" hidden="1" customHeight="1" x14ac:dyDescent="0.35">
      <c r="A51" s="92">
        <v>38</v>
      </c>
      <c r="B51" s="92"/>
      <c r="C51" s="93"/>
      <c r="D51" s="93"/>
      <c r="E51" s="165"/>
      <c r="F51" s="95"/>
      <c r="G51" s="95"/>
      <c r="H51" s="95"/>
      <c r="I51" s="94"/>
      <c r="J51" s="94"/>
      <c r="K51" s="94"/>
      <c r="L51" s="94"/>
      <c r="M51" s="95"/>
      <c r="N51" s="95"/>
      <c r="O51" s="95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6">
        <f t="shared" si="1"/>
        <v>0</v>
      </c>
      <c r="BB51" s="84"/>
      <c r="BC51" s="202">
        <f>BA51-ปริมาณงาน!AU47</f>
        <v>0</v>
      </c>
      <c r="BD51" s="84"/>
    </row>
    <row r="52" spans="1:56" ht="21.95" hidden="1" customHeight="1" x14ac:dyDescent="0.35">
      <c r="A52" s="92">
        <v>39</v>
      </c>
      <c r="B52" s="92"/>
      <c r="C52" s="93"/>
      <c r="D52" s="93"/>
      <c r="E52" s="165"/>
      <c r="F52" s="95"/>
      <c r="G52" s="95"/>
      <c r="H52" s="95"/>
      <c r="I52" s="94"/>
      <c r="J52" s="94"/>
      <c r="K52" s="94"/>
      <c r="L52" s="94"/>
      <c r="M52" s="95"/>
      <c r="N52" s="95"/>
      <c r="O52" s="95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6">
        <f t="shared" si="1"/>
        <v>0</v>
      </c>
      <c r="BB52" s="84"/>
      <c r="BC52" s="202">
        <f>BA52-ปริมาณงาน!AU48</f>
        <v>0</v>
      </c>
      <c r="BD52" s="84"/>
    </row>
    <row r="53" spans="1:56" ht="21.95" hidden="1" customHeight="1" x14ac:dyDescent="0.35">
      <c r="A53" s="92">
        <v>40</v>
      </c>
      <c r="B53" s="92"/>
      <c r="C53" s="93"/>
      <c r="D53" s="93"/>
      <c r="E53" s="165"/>
      <c r="F53" s="95"/>
      <c r="G53" s="95"/>
      <c r="H53" s="95"/>
      <c r="I53" s="94"/>
      <c r="J53" s="94"/>
      <c r="K53" s="94"/>
      <c r="L53" s="94"/>
      <c r="M53" s="95"/>
      <c r="N53" s="95"/>
      <c r="O53" s="95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6">
        <f t="shared" si="1"/>
        <v>0</v>
      </c>
      <c r="BB53" s="84"/>
      <c r="BC53" s="202">
        <f>BA53-ปริมาณงาน!AU49</f>
        <v>0</v>
      </c>
      <c r="BD53" s="84"/>
    </row>
    <row r="54" spans="1:56" ht="21.95" hidden="1" customHeight="1" x14ac:dyDescent="0.35">
      <c r="A54" s="92">
        <v>41</v>
      </c>
      <c r="B54" s="92"/>
      <c r="C54" s="93"/>
      <c r="D54" s="93"/>
      <c r="E54" s="165"/>
      <c r="F54" s="95"/>
      <c r="G54" s="95"/>
      <c r="H54" s="95"/>
      <c r="I54" s="94"/>
      <c r="J54" s="94"/>
      <c r="K54" s="94"/>
      <c r="L54" s="94"/>
      <c r="M54" s="95"/>
      <c r="N54" s="95"/>
      <c r="O54" s="95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6">
        <f t="shared" si="1"/>
        <v>0</v>
      </c>
      <c r="BB54" s="84"/>
      <c r="BC54" s="202">
        <f>BA54-ปริมาณงาน!AU50</f>
        <v>0</v>
      </c>
      <c r="BD54" s="84"/>
    </row>
    <row r="55" spans="1:56" ht="21.95" hidden="1" customHeight="1" x14ac:dyDescent="0.35">
      <c r="A55" s="92">
        <v>42</v>
      </c>
      <c r="B55" s="92"/>
      <c r="C55" s="93"/>
      <c r="D55" s="93"/>
      <c r="E55" s="165"/>
      <c r="F55" s="95"/>
      <c r="G55" s="95"/>
      <c r="H55" s="95"/>
      <c r="I55" s="94"/>
      <c r="J55" s="94"/>
      <c r="K55" s="94"/>
      <c r="L55" s="94"/>
      <c r="M55" s="95"/>
      <c r="N55" s="95"/>
      <c r="O55" s="95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6">
        <f t="shared" si="1"/>
        <v>0</v>
      </c>
      <c r="BB55" s="84"/>
      <c r="BC55" s="202">
        <f>BA55-ปริมาณงาน!AU51</f>
        <v>0</v>
      </c>
      <c r="BD55" s="84"/>
    </row>
    <row r="56" spans="1:56" ht="21.95" hidden="1" customHeight="1" x14ac:dyDescent="0.35">
      <c r="A56" s="92">
        <v>43</v>
      </c>
      <c r="B56" s="92"/>
      <c r="C56" s="93"/>
      <c r="D56" s="93"/>
      <c r="E56" s="165"/>
      <c r="F56" s="95"/>
      <c r="G56" s="95"/>
      <c r="H56" s="95"/>
      <c r="I56" s="94"/>
      <c r="J56" s="94"/>
      <c r="K56" s="94"/>
      <c r="L56" s="94"/>
      <c r="M56" s="95"/>
      <c r="N56" s="95"/>
      <c r="O56" s="95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6">
        <f t="shared" si="1"/>
        <v>0</v>
      </c>
      <c r="BB56" s="84"/>
      <c r="BC56" s="202">
        <f>BA56-ปริมาณงาน!AU52</f>
        <v>0</v>
      </c>
      <c r="BD56" s="84"/>
    </row>
    <row r="57" spans="1:56" ht="21.95" hidden="1" customHeight="1" x14ac:dyDescent="0.35">
      <c r="A57" s="92">
        <v>44</v>
      </c>
      <c r="B57" s="92"/>
      <c r="C57" s="93"/>
      <c r="D57" s="93"/>
      <c r="E57" s="165"/>
      <c r="F57" s="95"/>
      <c r="G57" s="95"/>
      <c r="H57" s="95"/>
      <c r="I57" s="94"/>
      <c r="J57" s="94"/>
      <c r="K57" s="94"/>
      <c r="L57" s="94"/>
      <c r="M57" s="95"/>
      <c r="N57" s="95"/>
      <c r="O57" s="95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6">
        <f t="shared" si="1"/>
        <v>0</v>
      </c>
      <c r="BB57" s="84"/>
      <c r="BC57" s="202">
        <f>BA57-ปริมาณงาน!AU53</f>
        <v>0</v>
      </c>
      <c r="BD57" s="84"/>
    </row>
    <row r="58" spans="1:56" ht="21.95" hidden="1" customHeight="1" x14ac:dyDescent="0.35">
      <c r="A58" s="92">
        <v>45</v>
      </c>
      <c r="B58" s="92"/>
      <c r="C58" s="93"/>
      <c r="D58" s="93"/>
      <c r="E58" s="165"/>
      <c r="F58" s="95"/>
      <c r="G58" s="95"/>
      <c r="H58" s="95"/>
      <c r="I58" s="94"/>
      <c r="J58" s="94"/>
      <c r="K58" s="94"/>
      <c r="L58" s="94"/>
      <c r="M58" s="95"/>
      <c r="N58" s="95"/>
      <c r="O58" s="95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6">
        <f t="shared" si="1"/>
        <v>0</v>
      </c>
      <c r="BB58" s="84"/>
      <c r="BC58" s="202">
        <f>BA58-ปริมาณงาน!AU54</f>
        <v>0</v>
      </c>
      <c r="BD58" s="84"/>
    </row>
    <row r="59" spans="1:56" ht="21.95" hidden="1" customHeight="1" x14ac:dyDescent="0.35">
      <c r="A59" s="92">
        <v>46</v>
      </c>
      <c r="B59" s="92"/>
      <c r="C59" s="93"/>
      <c r="D59" s="93"/>
      <c r="E59" s="165"/>
      <c r="F59" s="95"/>
      <c r="G59" s="95"/>
      <c r="H59" s="95"/>
      <c r="I59" s="94"/>
      <c r="J59" s="94"/>
      <c r="K59" s="94"/>
      <c r="L59" s="94"/>
      <c r="M59" s="95"/>
      <c r="N59" s="95"/>
      <c r="O59" s="95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6">
        <f t="shared" si="1"/>
        <v>0</v>
      </c>
      <c r="BB59" s="84"/>
      <c r="BC59" s="202">
        <f>BA59-ปริมาณงาน!AU55</f>
        <v>0</v>
      </c>
      <c r="BD59" s="84"/>
    </row>
    <row r="60" spans="1:56" ht="21.95" hidden="1" customHeight="1" x14ac:dyDescent="0.35">
      <c r="A60" s="92">
        <v>47</v>
      </c>
      <c r="B60" s="92"/>
      <c r="C60" s="93"/>
      <c r="D60" s="93"/>
      <c r="E60" s="165"/>
      <c r="F60" s="95"/>
      <c r="G60" s="95"/>
      <c r="H60" s="95"/>
      <c r="I60" s="94"/>
      <c r="J60" s="94"/>
      <c r="K60" s="94"/>
      <c r="L60" s="94"/>
      <c r="M60" s="95"/>
      <c r="N60" s="95"/>
      <c r="O60" s="95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6">
        <f t="shared" si="1"/>
        <v>0</v>
      </c>
      <c r="BB60" s="84"/>
      <c r="BC60" s="202">
        <f>BA60-ปริมาณงาน!AU56</f>
        <v>0</v>
      </c>
      <c r="BD60" s="84"/>
    </row>
    <row r="61" spans="1:56" ht="21.95" hidden="1" customHeight="1" x14ac:dyDescent="0.35">
      <c r="A61" s="92">
        <v>48</v>
      </c>
      <c r="B61" s="92"/>
      <c r="C61" s="93"/>
      <c r="D61" s="93"/>
      <c r="E61" s="165"/>
      <c r="F61" s="95"/>
      <c r="G61" s="95"/>
      <c r="H61" s="95"/>
      <c r="I61" s="94"/>
      <c r="J61" s="94"/>
      <c r="K61" s="94"/>
      <c r="L61" s="94"/>
      <c r="M61" s="95"/>
      <c r="N61" s="95"/>
      <c r="O61" s="95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6">
        <f t="shared" si="1"/>
        <v>0</v>
      </c>
      <c r="BB61" s="84"/>
      <c r="BC61" s="202">
        <f>BA61-ปริมาณงาน!AU57</f>
        <v>0</v>
      </c>
      <c r="BD61" s="84"/>
    </row>
    <row r="62" spans="1:56" ht="21.95" hidden="1" customHeight="1" x14ac:dyDescent="0.35">
      <c r="A62" s="92">
        <v>49</v>
      </c>
      <c r="B62" s="92"/>
      <c r="C62" s="93"/>
      <c r="D62" s="93"/>
      <c r="E62" s="165"/>
      <c r="F62" s="95"/>
      <c r="G62" s="95"/>
      <c r="H62" s="95"/>
      <c r="I62" s="94"/>
      <c r="J62" s="94"/>
      <c r="K62" s="94"/>
      <c r="L62" s="94"/>
      <c r="M62" s="95"/>
      <c r="N62" s="95"/>
      <c r="O62" s="95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6">
        <f t="shared" si="1"/>
        <v>0</v>
      </c>
      <c r="BB62" s="84"/>
      <c r="BC62" s="202">
        <f>BA62-ปริมาณงาน!AU58</f>
        <v>0</v>
      </c>
      <c r="BD62" s="84"/>
    </row>
    <row r="63" spans="1:56" ht="21.95" hidden="1" customHeight="1" x14ac:dyDescent="0.35">
      <c r="A63" s="92">
        <v>50</v>
      </c>
      <c r="B63" s="92"/>
      <c r="C63" s="93"/>
      <c r="D63" s="93"/>
      <c r="E63" s="165"/>
      <c r="F63" s="95"/>
      <c r="G63" s="95"/>
      <c r="H63" s="95"/>
      <c r="I63" s="94"/>
      <c r="J63" s="94"/>
      <c r="K63" s="94"/>
      <c r="L63" s="94"/>
      <c r="M63" s="95"/>
      <c r="N63" s="95"/>
      <c r="O63" s="95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6">
        <f t="shared" si="1"/>
        <v>0</v>
      </c>
      <c r="BB63" s="84"/>
      <c r="BC63" s="202">
        <f>BA63-ปริมาณงาน!AU59</f>
        <v>0</v>
      </c>
      <c r="BD63" s="84"/>
    </row>
    <row r="64" spans="1:56" ht="21.95" hidden="1" customHeight="1" x14ac:dyDescent="0.35">
      <c r="A64" s="92">
        <v>51</v>
      </c>
      <c r="B64" s="92"/>
      <c r="C64" s="93"/>
      <c r="D64" s="93"/>
      <c r="E64" s="165"/>
      <c r="F64" s="95"/>
      <c r="G64" s="95"/>
      <c r="H64" s="95"/>
      <c r="I64" s="94"/>
      <c r="J64" s="94"/>
      <c r="K64" s="94"/>
      <c r="L64" s="94"/>
      <c r="M64" s="95"/>
      <c r="N64" s="95"/>
      <c r="O64" s="95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6">
        <f t="shared" si="1"/>
        <v>0</v>
      </c>
      <c r="BB64" s="84"/>
      <c r="BC64" s="202">
        <f>BA64-ปริมาณงาน!AU60</f>
        <v>0</v>
      </c>
      <c r="BD64" s="84"/>
    </row>
    <row r="65" spans="1:56" ht="21.95" hidden="1" customHeight="1" x14ac:dyDescent="0.35">
      <c r="A65" s="92">
        <v>52</v>
      </c>
      <c r="B65" s="92"/>
      <c r="C65" s="93"/>
      <c r="D65" s="93"/>
      <c r="E65" s="165"/>
      <c r="F65" s="95"/>
      <c r="G65" s="95"/>
      <c r="H65" s="95"/>
      <c r="I65" s="94"/>
      <c r="J65" s="94"/>
      <c r="K65" s="94"/>
      <c r="L65" s="94"/>
      <c r="M65" s="95"/>
      <c r="N65" s="95"/>
      <c r="O65" s="95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6">
        <f t="shared" si="1"/>
        <v>0</v>
      </c>
      <c r="BB65" s="84"/>
      <c r="BC65" s="202">
        <f>BA65-ปริมาณงาน!AU61</f>
        <v>0</v>
      </c>
      <c r="BD65" s="84"/>
    </row>
    <row r="66" spans="1:56" ht="21.95" hidden="1" customHeight="1" x14ac:dyDescent="0.35">
      <c r="A66" s="92">
        <v>53</v>
      </c>
      <c r="B66" s="92"/>
      <c r="C66" s="93"/>
      <c r="D66" s="93"/>
      <c r="E66" s="165"/>
      <c r="F66" s="95"/>
      <c r="G66" s="95"/>
      <c r="H66" s="95"/>
      <c r="I66" s="94"/>
      <c r="J66" s="94"/>
      <c r="K66" s="94"/>
      <c r="L66" s="94"/>
      <c r="M66" s="95"/>
      <c r="N66" s="95"/>
      <c r="O66" s="95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6">
        <f t="shared" si="1"/>
        <v>0</v>
      </c>
      <c r="BB66" s="84"/>
      <c r="BC66" s="202">
        <f>BA66-ปริมาณงาน!AU62</f>
        <v>0</v>
      </c>
      <c r="BD66" s="84"/>
    </row>
    <row r="67" spans="1:56" ht="21.95" hidden="1" customHeight="1" x14ac:dyDescent="0.35">
      <c r="A67" s="92">
        <v>54</v>
      </c>
      <c r="B67" s="92"/>
      <c r="C67" s="93"/>
      <c r="D67" s="93"/>
      <c r="E67" s="165"/>
      <c r="F67" s="95"/>
      <c r="G67" s="95"/>
      <c r="H67" s="95"/>
      <c r="I67" s="94"/>
      <c r="J67" s="94"/>
      <c r="K67" s="94"/>
      <c r="L67" s="94"/>
      <c r="M67" s="95"/>
      <c r="N67" s="95"/>
      <c r="O67" s="95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6">
        <f t="shared" si="1"/>
        <v>0</v>
      </c>
      <c r="BB67" s="84"/>
      <c r="BC67" s="202">
        <f>BA67-ปริมาณงาน!AU63</f>
        <v>0</v>
      </c>
      <c r="BD67" s="84"/>
    </row>
    <row r="68" spans="1:56" ht="21.95" hidden="1" customHeight="1" x14ac:dyDescent="0.35">
      <c r="A68" s="92">
        <v>55</v>
      </c>
      <c r="B68" s="92"/>
      <c r="C68" s="93"/>
      <c r="D68" s="93"/>
      <c r="E68" s="165"/>
      <c r="F68" s="95"/>
      <c r="G68" s="95"/>
      <c r="H68" s="95"/>
      <c r="I68" s="94"/>
      <c r="J68" s="94"/>
      <c r="K68" s="94"/>
      <c r="L68" s="94"/>
      <c r="M68" s="95"/>
      <c r="N68" s="95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6">
        <f t="shared" si="1"/>
        <v>0</v>
      </c>
      <c r="BB68" s="84"/>
      <c r="BC68" s="202">
        <f>BA68-ปริมาณงาน!AU64</f>
        <v>0</v>
      </c>
      <c r="BD68" s="84"/>
    </row>
    <row r="69" spans="1:56" ht="21.95" hidden="1" customHeight="1" x14ac:dyDescent="0.35">
      <c r="A69" s="92">
        <v>56</v>
      </c>
      <c r="B69" s="92"/>
      <c r="C69" s="93"/>
      <c r="D69" s="93"/>
      <c r="E69" s="165"/>
      <c r="F69" s="95"/>
      <c r="G69" s="95"/>
      <c r="H69" s="95"/>
      <c r="I69" s="94"/>
      <c r="J69" s="94"/>
      <c r="K69" s="94"/>
      <c r="L69" s="94"/>
      <c r="M69" s="95"/>
      <c r="N69" s="95"/>
      <c r="O69" s="95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6">
        <f t="shared" si="1"/>
        <v>0</v>
      </c>
      <c r="BB69" s="84"/>
      <c r="BC69" s="202">
        <f>BA69-ปริมาณงาน!AU65</f>
        <v>0</v>
      </c>
      <c r="BD69" s="84"/>
    </row>
    <row r="70" spans="1:56" ht="21.95" hidden="1" customHeight="1" x14ac:dyDescent="0.35">
      <c r="A70" s="92">
        <v>57</v>
      </c>
      <c r="B70" s="92"/>
      <c r="C70" s="93"/>
      <c r="D70" s="93"/>
      <c r="E70" s="165"/>
      <c r="F70" s="95"/>
      <c r="G70" s="95"/>
      <c r="H70" s="95"/>
      <c r="I70" s="94"/>
      <c r="J70" s="94"/>
      <c r="K70" s="94"/>
      <c r="L70" s="94"/>
      <c r="M70" s="95"/>
      <c r="N70" s="95"/>
      <c r="O70" s="95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6">
        <f t="shared" si="1"/>
        <v>0</v>
      </c>
      <c r="BB70" s="84"/>
      <c r="BC70" s="202">
        <f>BA70-ปริมาณงาน!AU66</f>
        <v>0</v>
      </c>
      <c r="BD70" s="84"/>
    </row>
    <row r="71" spans="1:56" ht="21.95" hidden="1" customHeight="1" x14ac:dyDescent="0.35">
      <c r="A71" s="92">
        <v>58</v>
      </c>
      <c r="B71" s="92"/>
      <c r="C71" s="93"/>
      <c r="D71" s="93"/>
      <c r="E71" s="165"/>
      <c r="F71" s="95"/>
      <c r="G71" s="95"/>
      <c r="H71" s="95"/>
      <c r="I71" s="94"/>
      <c r="J71" s="94"/>
      <c r="K71" s="94"/>
      <c r="L71" s="94"/>
      <c r="M71" s="95"/>
      <c r="N71" s="95"/>
      <c r="O71" s="95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6">
        <f t="shared" si="1"/>
        <v>0</v>
      </c>
      <c r="BB71" s="84"/>
      <c r="BC71" s="202">
        <f>BA71-ปริมาณงาน!AU67</f>
        <v>0</v>
      </c>
      <c r="BD71" s="84"/>
    </row>
    <row r="72" spans="1:56" ht="21.95" hidden="1" customHeight="1" x14ac:dyDescent="0.35">
      <c r="A72" s="92">
        <v>59</v>
      </c>
      <c r="B72" s="92"/>
      <c r="C72" s="93"/>
      <c r="D72" s="93"/>
      <c r="E72" s="165"/>
      <c r="F72" s="95"/>
      <c r="G72" s="95"/>
      <c r="H72" s="95"/>
      <c r="I72" s="94"/>
      <c r="J72" s="94"/>
      <c r="K72" s="94"/>
      <c r="L72" s="94"/>
      <c r="M72" s="95"/>
      <c r="N72" s="95"/>
      <c r="O72" s="95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6">
        <f t="shared" si="1"/>
        <v>0</v>
      </c>
      <c r="BB72" s="84"/>
      <c r="BC72" s="202">
        <f>BA72-ปริมาณงาน!AU68</f>
        <v>0</v>
      </c>
      <c r="BD72" s="84"/>
    </row>
    <row r="73" spans="1:56" ht="21.95" hidden="1" customHeight="1" x14ac:dyDescent="0.35">
      <c r="A73" s="92">
        <v>60</v>
      </c>
      <c r="B73" s="92"/>
      <c r="C73" s="93"/>
      <c r="D73" s="93"/>
      <c r="E73" s="165"/>
      <c r="F73" s="95"/>
      <c r="G73" s="95"/>
      <c r="H73" s="95"/>
      <c r="I73" s="94"/>
      <c r="J73" s="94"/>
      <c r="K73" s="94"/>
      <c r="L73" s="94"/>
      <c r="M73" s="95"/>
      <c r="N73" s="95"/>
      <c r="O73" s="95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6">
        <f t="shared" si="1"/>
        <v>0</v>
      </c>
      <c r="BB73" s="84"/>
      <c r="BC73" s="202">
        <f>BA73-ปริมาณงาน!AU69</f>
        <v>0</v>
      </c>
      <c r="BD73" s="84"/>
    </row>
    <row r="74" spans="1:56" ht="21.95" hidden="1" customHeight="1" x14ac:dyDescent="0.35">
      <c r="A74" s="92">
        <v>61</v>
      </c>
      <c r="B74" s="92"/>
      <c r="C74" s="93"/>
      <c r="D74" s="93"/>
      <c r="E74" s="165"/>
      <c r="F74" s="95"/>
      <c r="G74" s="95"/>
      <c r="H74" s="95"/>
      <c r="I74" s="94"/>
      <c r="J74" s="94"/>
      <c r="K74" s="94"/>
      <c r="L74" s="94"/>
      <c r="M74" s="95"/>
      <c r="N74" s="95"/>
      <c r="O74" s="95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6">
        <f t="shared" si="1"/>
        <v>0</v>
      </c>
      <c r="BB74" s="84"/>
      <c r="BC74" s="202">
        <f>BA74-ปริมาณงาน!AU70</f>
        <v>0</v>
      </c>
      <c r="BD74" s="84"/>
    </row>
    <row r="75" spans="1:56" ht="21.95" hidden="1" customHeight="1" x14ac:dyDescent="0.35">
      <c r="A75" s="92">
        <v>62</v>
      </c>
      <c r="B75" s="92"/>
      <c r="C75" s="93"/>
      <c r="D75" s="93"/>
      <c r="E75" s="165"/>
      <c r="F75" s="95"/>
      <c r="G75" s="95"/>
      <c r="H75" s="95"/>
      <c r="I75" s="94"/>
      <c r="J75" s="94"/>
      <c r="K75" s="94"/>
      <c r="L75" s="94"/>
      <c r="M75" s="95"/>
      <c r="N75" s="95"/>
      <c r="O75" s="95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6">
        <f t="shared" si="1"/>
        <v>0</v>
      </c>
      <c r="BB75" s="84"/>
      <c r="BC75" s="202">
        <f>BA75-ปริมาณงาน!AU71</f>
        <v>0</v>
      </c>
      <c r="BD75" s="84"/>
    </row>
    <row r="76" spans="1:56" ht="21.95" hidden="1" customHeight="1" x14ac:dyDescent="0.35">
      <c r="A76" s="92">
        <v>63</v>
      </c>
      <c r="B76" s="92"/>
      <c r="C76" s="93"/>
      <c r="D76" s="93"/>
      <c r="E76" s="165"/>
      <c r="F76" s="95"/>
      <c r="G76" s="95"/>
      <c r="H76" s="95"/>
      <c r="I76" s="94"/>
      <c r="J76" s="94"/>
      <c r="K76" s="94"/>
      <c r="L76" s="94"/>
      <c r="M76" s="95"/>
      <c r="N76" s="95"/>
      <c r="O76" s="95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6">
        <f t="shared" si="1"/>
        <v>0</v>
      </c>
      <c r="BB76" s="84"/>
      <c r="BC76" s="202">
        <f>BA76-ปริมาณงาน!AU72</f>
        <v>0</v>
      </c>
      <c r="BD76" s="84"/>
    </row>
    <row r="77" spans="1:56" ht="21.95" hidden="1" customHeight="1" x14ac:dyDescent="0.35">
      <c r="A77" s="92">
        <v>64</v>
      </c>
      <c r="B77" s="92"/>
      <c r="C77" s="93"/>
      <c r="D77" s="93"/>
      <c r="E77" s="165"/>
      <c r="F77" s="95"/>
      <c r="G77" s="95"/>
      <c r="H77" s="95"/>
      <c r="I77" s="94"/>
      <c r="J77" s="94"/>
      <c r="K77" s="94"/>
      <c r="L77" s="94"/>
      <c r="M77" s="95"/>
      <c r="N77" s="95"/>
      <c r="O77" s="95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6">
        <f t="shared" si="1"/>
        <v>0</v>
      </c>
      <c r="BB77" s="84"/>
      <c r="BC77" s="202">
        <f>BA77-ปริมาณงาน!AU73</f>
        <v>0</v>
      </c>
      <c r="BD77" s="84"/>
    </row>
    <row r="78" spans="1:56" ht="21.95" hidden="1" customHeight="1" x14ac:dyDescent="0.35">
      <c r="A78" s="92">
        <v>65</v>
      </c>
      <c r="B78" s="92"/>
      <c r="C78" s="93"/>
      <c r="D78" s="93"/>
      <c r="E78" s="165"/>
      <c r="F78" s="95"/>
      <c r="G78" s="95"/>
      <c r="H78" s="95"/>
      <c r="I78" s="94"/>
      <c r="J78" s="94"/>
      <c r="K78" s="94"/>
      <c r="L78" s="94"/>
      <c r="M78" s="95"/>
      <c r="N78" s="95"/>
      <c r="O78" s="95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6">
        <f t="shared" si="1"/>
        <v>0</v>
      </c>
      <c r="BB78" s="84"/>
      <c r="BC78" s="202">
        <f>BA78-ปริมาณงาน!AU74</f>
        <v>0</v>
      </c>
      <c r="BD78" s="84"/>
    </row>
    <row r="79" spans="1:56" ht="21.95" hidden="1" customHeight="1" x14ac:dyDescent="0.35">
      <c r="A79" s="92">
        <v>66</v>
      </c>
      <c r="B79" s="92"/>
      <c r="C79" s="93"/>
      <c r="D79" s="93"/>
      <c r="E79" s="165"/>
      <c r="F79" s="95"/>
      <c r="G79" s="95"/>
      <c r="H79" s="95"/>
      <c r="I79" s="94"/>
      <c r="J79" s="94"/>
      <c r="K79" s="94"/>
      <c r="L79" s="94"/>
      <c r="M79" s="95"/>
      <c r="N79" s="95"/>
      <c r="O79" s="95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6">
        <f t="shared" ref="BA79:BA110" si="2">SUM(E79:AZ79)</f>
        <v>0</v>
      </c>
      <c r="BB79" s="84"/>
      <c r="BC79" s="202">
        <f>BA79-ปริมาณงาน!AU75</f>
        <v>0</v>
      </c>
      <c r="BD79" s="84"/>
    </row>
    <row r="80" spans="1:56" ht="21.95" hidden="1" customHeight="1" x14ac:dyDescent="0.35">
      <c r="A80" s="92">
        <v>67</v>
      </c>
      <c r="B80" s="92"/>
      <c r="C80" s="93"/>
      <c r="D80" s="93"/>
      <c r="E80" s="165"/>
      <c r="F80" s="95"/>
      <c r="G80" s="95"/>
      <c r="H80" s="95"/>
      <c r="I80" s="94"/>
      <c r="J80" s="94"/>
      <c r="K80" s="94"/>
      <c r="L80" s="94"/>
      <c r="M80" s="95"/>
      <c r="N80" s="95"/>
      <c r="O80" s="95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6">
        <f t="shared" si="2"/>
        <v>0</v>
      </c>
      <c r="BB80" s="84"/>
      <c r="BC80" s="202">
        <f>BA80-ปริมาณงาน!AU76</f>
        <v>0</v>
      </c>
      <c r="BD80" s="84"/>
    </row>
    <row r="81" spans="1:56" ht="21.95" hidden="1" customHeight="1" x14ac:dyDescent="0.35">
      <c r="A81" s="92">
        <v>68</v>
      </c>
      <c r="B81" s="92"/>
      <c r="C81" s="93"/>
      <c r="D81" s="93"/>
      <c r="E81" s="165"/>
      <c r="F81" s="95"/>
      <c r="G81" s="95"/>
      <c r="H81" s="95"/>
      <c r="I81" s="94"/>
      <c r="J81" s="94"/>
      <c r="K81" s="94"/>
      <c r="L81" s="94"/>
      <c r="M81" s="95"/>
      <c r="N81" s="95"/>
      <c r="O81" s="95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6">
        <f t="shared" si="2"/>
        <v>0</v>
      </c>
      <c r="BB81" s="84"/>
      <c r="BC81" s="202">
        <f>BA81-ปริมาณงาน!AU77</f>
        <v>0</v>
      </c>
      <c r="BD81" s="84"/>
    </row>
    <row r="82" spans="1:56" ht="21.95" hidden="1" customHeight="1" x14ac:dyDescent="0.35">
      <c r="A82" s="92">
        <v>69</v>
      </c>
      <c r="B82" s="92"/>
      <c r="C82" s="93"/>
      <c r="D82" s="93"/>
      <c r="E82" s="165"/>
      <c r="F82" s="95"/>
      <c r="G82" s="95"/>
      <c r="H82" s="95"/>
      <c r="I82" s="94"/>
      <c r="J82" s="94"/>
      <c r="K82" s="94"/>
      <c r="L82" s="94"/>
      <c r="M82" s="95"/>
      <c r="N82" s="95"/>
      <c r="O82" s="95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6">
        <f t="shared" si="2"/>
        <v>0</v>
      </c>
      <c r="BB82" s="84"/>
      <c r="BC82" s="202">
        <f>BA82-ปริมาณงาน!AU78</f>
        <v>0</v>
      </c>
      <c r="BD82" s="84"/>
    </row>
    <row r="83" spans="1:56" ht="21.95" hidden="1" customHeight="1" x14ac:dyDescent="0.35">
      <c r="A83" s="92">
        <v>70</v>
      </c>
      <c r="B83" s="92"/>
      <c r="C83" s="93"/>
      <c r="D83" s="93"/>
      <c r="E83" s="165"/>
      <c r="F83" s="95"/>
      <c r="G83" s="95"/>
      <c r="H83" s="95"/>
      <c r="I83" s="94"/>
      <c r="J83" s="94"/>
      <c r="K83" s="94"/>
      <c r="L83" s="94"/>
      <c r="M83" s="95"/>
      <c r="N83" s="95"/>
      <c r="O83" s="95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6">
        <f t="shared" si="2"/>
        <v>0</v>
      </c>
      <c r="BB83" s="84"/>
      <c r="BC83" s="202">
        <f>BA83-ปริมาณงาน!AU79</f>
        <v>0</v>
      </c>
      <c r="BD83" s="84"/>
    </row>
    <row r="84" spans="1:56" ht="21.95" hidden="1" customHeight="1" x14ac:dyDescent="0.35">
      <c r="A84" s="92">
        <v>71</v>
      </c>
      <c r="B84" s="92"/>
      <c r="C84" s="93"/>
      <c r="D84" s="93"/>
      <c r="E84" s="165"/>
      <c r="F84" s="95"/>
      <c r="G84" s="95"/>
      <c r="H84" s="95"/>
      <c r="I84" s="94"/>
      <c r="J84" s="94"/>
      <c r="K84" s="94"/>
      <c r="L84" s="94"/>
      <c r="M84" s="95"/>
      <c r="N84" s="95"/>
      <c r="O84" s="95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6">
        <f t="shared" si="2"/>
        <v>0</v>
      </c>
      <c r="BB84" s="84"/>
      <c r="BC84" s="202">
        <f>BA84-ปริมาณงาน!AU80</f>
        <v>0</v>
      </c>
      <c r="BD84" s="84"/>
    </row>
    <row r="85" spans="1:56" ht="21.95" hidden="1" customHeight="1" x14ac:dyDescent="0.35">
      <c r="A85" s="92">
        <v>72</v>
      </c>
      <c r="B85" s="92"/>
      <c r="C85" s="93"/>
      <c r="D85" s="93"/>
      <c r="E85" s="165"/>
      <c r="F85" s="95"/>
      <c r="G85" s="95"/>
      <c r="H85" s="95"/>
      <c r="I85" s="94"/>
      <c r="J85" s="94"/>
      <c r="K85" s="94"/>
      <c r="L85" s="94"/>
      <c r="M85" s="95"/>
      <c r="N85" s="95"/>
      <c r="O85" s="95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6">
        <f t="shared" si="2"/>
        <v>0</v>
      </c>
      <c r="BB85" s="84"/>
      <c r="BC85" s="202">
        <f>BA85-ปริมาณงาน!AU81</f>
        <v>0</v>
      </c>
      <c r="BD85" s="84"/>
    </row>
    <row r="86" spans="1:56" ht="21.95" hidden="1" customHeight="1" x14ac:dyDescent="0.35">
      <c r="A86" s="92">
        <v>73</v>
      </c>
      <c r="B86" s="92"/>
      <c r="C86" s="93"/>
      <c r="D86" s="93"/>
      <c r="E86" s="165"/>
      <c r="F86" s="95"/>
      <c r="G86" s="95"/>
      <c r="H86" s="95"/>
      <c r="I86" s="94"/>
      <c r="J86" s="94"/>
      <c r="K86" s="94"/>
      <c r="L86" s="94"/>
      <c r="M86" s="95"/>
      <c r="N86" s="95"/>
      <c r="O86" s="95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6">
        <f t="shared" si="2"/>
        <v>0</v>
      </c>
      <c r="BB86" s="84"/>
      <c r="BC86" s="202">
        <f>BA86-ปริมาณงาน!AU82</f>
        <v>0</v>
      </c>
      <c r="BD86" s="84"/>
    </row>
    <row r="87" spans="1:56" ht="21.95" hidden="1" customHeight="1" x14ac:dyDescent="0.35">
      <c r="A87" s="92">
        <v>74</v>
      </c>
      <c r="B87" s="92"/>
      <c r="C87" s="93"/>
      <c r="D87" s="93"/>
      <c r="E87" s="165"/>
      <c r="F87" s="95"/>
      <c r="G87" s="95"/>
      <c r="H87" s="95"/>
      <c r="I87" s="94"/>
      <c r="J87" s="94"/>
      <c r="K87" s="94"/>
      <c r="L87" s="94"/>
      <c r="M87" s="95"/>
      <c r="N87" s="95"/>
      <c r="O87" s="95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6">
        <f t="shared" si="2"/>
        <v>0</v>
      </c>
      <c r="BB87" s="84"/>
      <c r="BC87" s="202">
        <f>BA87-ปริมาณงาน!AU83</f>
        <v>0</v>
      </c>
      <c r="BD87" s="84"/>
    </row>
    <row r="88" spans="1:56" ht="21.95" hidden="1" customHeight="1" x14ac:dyDescent="0.35">
      <c r="A88" s="92">
        <v>75</v>
      </c>
      <c r="B88" s="92"/>
      <c r="C88" s="93"/>
      <c r="D88" s="93"/>
      <c r="E88" s="165"/>
      <c r="F88" s="95"/>
      <c r="G88" s="95"/>
      <c r="H88" s="95"/>
      <c r="I88" s="94"/>
      <c r="J88" s="94"/>
      <c r="K88" s="94"/>
      <c r="L88" s="94"/>
      <c r="M88" s="95"/>
      <c r="N88" s="95"/>
      <c r="O88" s="95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6">
        <f t="shared" si="2"/>
        <v>0</v>
      </c>
      <c r="BB88" s="84"/>
      <c r="BC88" s="202">
        <f>BA88-ปริมาณงาน!AU84</f>
        <v>0</v>
      </c>
      <c r="BD88" s="84"/>
    </row>
    <row r="89" spans="1:56" ht="21.95" hidden="1" customHeight="1" x14ac:dyDescent="0.35">
      <c r="A89" s="92">
        <v>76</v>
      </c>
      <c r="B89" s="92"/>
      <c r="C89" s="93"/>
      <c r="D89" s="93"/>
      <c r="E89" s="165"/>
      <c r="F89" s="95"/>
      <c r="G89" s="95"/>
      <c r="H89" s="95"/>
      <c r="I89" s="94"/>
      <c r="J89" s="94"/>
      <c r="K89" s="94"/>
      <c r="L89" s="94"/>
      <c r="M89" s="95"/>
      <c r="N89" s="95"/>
      <c r="O89" s="95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6">
        <f t="shared" si="2"/>
        <v>0</v>
      </c>
      <c r="BB89" s="84"/>
      <c r="BC89" s="202">
        <f>BA89-ปริมาณงาน!AU85</f>
        <v>0</v>
      </c>
      <c r="BD89" s="84"/>
    </row>
    <row r="90" spans="1:56" ht="21.95" hidden="1" customHeight="1" x14ac:dyDescent="0.35">
      <c r="A90" s="92">
        <v>77</v>
      </c>
      <c r="B90" s="92"/>
      <c r="C90" s="93"/>
      <c r="D90" s="93"/>
      <c r="E90" s="165"/>
      <c r="F90" s="95"/>
      <c r="G90" s="95"/>
      <c r="H90" s="95"/>
      <c r="I90" s="94"/>
      <c r="J90" s="94"/>
      <c r="K90" s="94"/>
      <c r="L90" s="94"/>
      <c r="M90" s="95"/>
      <c r="N90" s="95"/>
      <c r="O90" s="95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6">
        <f t="shared" si="2"/>
        <v>0</v>
      </c>
      <c r="BB90" s="84"/>
      <c r="BC90" s="202">
        <f>BA90-ปริมาณงาน!AU86</f>
        <v>0</v>
      </c>
      <c r="BD90" s="84"/>
    </row>
    <row r="91" spans="1:56" ht="21.95" hidden="1" customHeight="1" x14ac:dyDescent="0.35">
      <c r="A91" s="92">
        <v>78</v>
      </c>
      <c r="B91" s="92"/>
      <c r="C91" s="93"/>
      <c r="D91" s="93"/>
      <c r="E91" s="165"/>
      <c r="F91" s="95"/>
      <c r="G91" s="95"/>
      <c r="H91" s="95"/>
      <c r="I91" s="94"/>
      <c r="J91" s="94"/>
      <c r="K91" s="94"/>
      <c r="L91" s="94"/>
      <c r="M91" s="95"/>
      <c r="N91" s="95"/>
      <c r="O91" s="95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6">
        <f t="shared" si="2"/>
        <v>0</v>
      </c>
      <c r="BB91" s="84"/>
      <c r="BC91" s="202">
        <f>BA91-ปริมาณงาน!AU87</f>
        <v>0</v>
      </c>
      <c r="BD91" s="84"/>
    </row>
    <row r="92" spans="1:56" ht="21.95" hidden="1" customHeight="1" x14ac:dyDescent="0.35">
      <c r="A92" s="92">
        <v>79</v>
      </c>
      <c r="B92" s="92"/>
      <c r="C92" s="93"/>
      <c r="D92" s="93"/>
      <c r="E92" s="165"/>
      <c r="F92" s="95"/>
      <c r="G92" s="95"/>
      <c r="H92" s="95"/>
      <c r="I92" s="94"/>
      <c r="J92" s="94"/>
      <c r="K92" s="94"/>
      <c r="L92" s="94"/>
      <c r="M92" s="95"/>
      <c r="N92" s="95"/>
      <c r="O92" s="95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6">
        <f t="shared" si="2"/>
        <v>0</v>
      </c>
      <c r="BB92" s="84"/>
      <c r="BC92" s="202">
        <f>BA92-ปริมาณงาน!AU88</f>
        <v>0</v>
      </c>
      <c r="BD92" s="84"/>
    </row>
    <row r="93" spans="1:56" ht="21.95" hidden="1" customHeight="1" x14ac:dyDescent="0.35">
      <c r="A93" s="92">
        <v>80</v>
      </c>
      <c r="B93" s="92"/>
      <c r="C93" s="93"/>
      <c r="D93" s="93"/>
      <c r="E93" s="165"/>
      <c r="F93" s="95"/>
      <c r="G93" s="95"/>
      <c r="H93" s="95"/>
      <c r="I93" s="94"/>
      <c r="J93" s="94"/>
      <c r="K93" s="94"/>
      <c r="L93" s="94"/>
      <c r="M93" s="95"/>
      <c r="N93" s="95"/>
      <c r="O93" s="95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6">
        <f t="shared" si="2"/>
        <v>0</v>
      </c>
      <c r="BB93" s="84"/>
      <c r="BC93" s="202">
        <f>BA93-ปริมาณงาน!AU89</f>
        <v>0</v>
      </c>
      <c r="BD93" s="84"/>
    </row>
    <row r="94" spans="1:56" ht="21.95" hidden="1" customHeight="1" x14ac:dyDescent="0.35">
      <c r="A94" s="92">
        <v>81</v>
      </c>
      <c r="B94" s="92"/>
      <c r="C94" s="93"/>
      <c r="D94" s="93"/>
      <c r="E94" s="165"/>
      <c r="F94" s="95"/>
      <c r="G94" s="95"/>
      <c r="H94" s="95"/>
      <c r="I94" s="94"/>
      <c r="J94" s="94"/>
      <c r="K94" s="94"/>
      <c r="L94" s="94"/>
      <c r="M94" s="95"/>
      <c r="N94" s="95"/>
      <c r="O94" s="95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6">
        <f t="shared" si="2"/>
        <v>0</v>
      </c>
      <c r="BB94" s="84"/>
      <c r="BC94" s="202">
        <f>BA94-ปริมาณงาน!AU90</f>
        <v>0</v>
      </c>
      <c r="BD94" s="84"/>
    </row>
    <row r="95" spans="1:56" ht="21.95" hidden="1" customHeight="1" x14ac:dyDescent="0.35">
      <c r="A95" s="92">
        <v>82</v>
      </c>
      <c r="B95" s="92"/>
      <c r="C95" s="93"/>
      <c r="D95" s="93"/>
      <c r="E95" s="165"/>
      <c r="F95" s="95"/>
      <c r="G95" s="95"/>
      <c r="H95" s="95"/>
      <c r="I95" s="94"/>
      <c r="J95" s="94"/>
      <c r="K95" s="94"/>
      <c r="L95" s="94"/>
      <c r="M95" s="95"/>
      <c r="N95" s="95"/>
      <c r="O95" s="95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6">
        <f t="shared" si="2"/>
        <v>0</v>
      </c>
      <c r="BB95" s="84"/>
      <c r="BC95" s="202">
        <f>BA95-ปริมาณงาน!AU91</f>
        <v>0</v>
      </c>
      <c r="BD95" s="84"/>
    </row>
    <row r="96" spans="1:56" ht="21.95" hidden="1" customHeight="1" x14ac:dyDescent="0.35">
      <c r="A96" s="92">
        <v>83</v>
      </c>
      <c r="B96" s="92"/>
      <c r="C96" s="93"/>
      <c r="D96" s="93"/>
      <c r="E96" s="165"/>
      <c r="F96" s="95"/>
      <c r="G96" s="95"/>
      <c r="H96" s="95"/>
      <c r="I96" s="94"/>
      <c r="J96" s="94"/>
      <c r="K96" s="94"/>
      <c r="L96" s="94"/>
      <c r="M96" s="95"/>
      <c r="N96" s="95"/>
      <c r="O96" s="95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6">
        <f t="shared" si="2"/>
        <v>0</v>
      </c>
      <c r="BB96" s="84"/>
      <c r="BC96" s="202">
        <f>BA96-ปริมาณงาน!AU92</f>
        <v>0</v>
      </c>
      <c r="BD96" s="84"/>
    </row>
    <row r="97" spans="1:56" ht="21.95" hidden="1" customHeight="1" x14ac:dyDescent="0.35">
      <c r="A97" s="92">
        <v>84</v>
      </c>
      <c r="B97" s="92"/>
      <c r="C97" s="93"/>
      <c r="D97" s="93"/>
      <c r="E97" s="165"/>
      <c r="F97" s="95"/>
      <c r="G97" s="95"/>
      <c r="H97" s="95"/>
      <c r="I97" s="94"/>
      <c r="J97" s="94"/>
      <c r="K97" s="94"/>
      <c r="L97" s="94"/>
      <c r="M97" s="95"/>
      <c r="N97" s="95"/>
      <c r="O97" s="95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6">
        <f t="shared" si="2"/>
        <v>0</v>
      </c>
      <c r="BB97" s="84"/>
      <c r="BC97" s="202">
        <f>BA97-ปริมาณงาน!AU93</f>
        <v>0</v>
      </c>
      <c r="BD97" s="84"/>
    </row>
    <row r="98" spans="1:56" ht="21.95" hidden="1" customHeight="1" x14ac:dyDescent="0.35">
      <c r="A98" s="92">
        <v>85</v>
      </c>
      <c r="B98" s="92"/>
      <c r="C98" s="93"/>
      <c r="D98" s="93"/>
      <c r="E98" s="165"/>
      <c r="F98" s="95"/>
      <c r="G98" s="95"/>
      <c r="H98" s="95"/>
      <c r="I98" s="94"/>
      <c r="J98" s="94"/>
      <c r="K98" s="94"/>
      <c r="L98" s="94"/>
      <c r="M98" s="95"/>
      <c r="N98" s="95"/>
      <c r="O98" s="95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6">
        <f t="shared" si="2"/>
        <v>0</v>
      </c>
      <c r="BB98" s="84"/>
      <c r="BC98" s="202">
        <f>BA98-ปริมาณงาน!AU94</f>
        <v>0</v>
      </c>
      <c r="BD98" s="84"/>
    </row>
    <row r="99" spans="1:56" ht="21.95" hidden="1" customHeight="1" x14ac:dyDescent="0.35">
      <c r="A99" s="92">
        <v>86</v>
      </c>
      <c r="B99" s="92"/>
      <c r="C99" s="93"/>
      <c r="D99" s="93"/>
      <c r="E99" s="165"/>
      <c r="F99" s="95"/>
      <c r="G99" s="95"/>
      <c r="H99" s="95"/>
      <c r="I99" s="94"/>
      <c r="J99" s="94"/>
      <c r="K99" s="94"/>
      <c r="L99" s="94"/>
      <c r="M99" s="95"/>
      <c r="N99" s="95"/>
      <c r="O99" s="95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6">
        <f t="shared" si="2"/>
        <v>0</v>
      </c>
      <c r="BB99" s="84"/>
      <c r="BC99" s="202">
        <f>BA99-ปริมาณงาน!AU95</f>
        <v>0</v>
      </c>
      <c r="BD99" s="84"/>
    </row>
    <row r="100" spans="1:56" ht="21.95" hidden="1" customHeight="1" x14ac:dyDescent="0.35">
      <c r="A100" s="92">
        <v>87</v>
      </c>
      <c r="B100" s="92"/>
      <c r="C100" s="93"/>
      <c r="D100" s="93"/>
      <c r="E100" s="165"/>
      <c r="F100" s="95"/>
      <c r="G100" s="95"/>
      <c r="H100" s="95"/>
      <c r="I100" s="94"/>
      <c r="J100" s="94"/>
      <c r="K100" s="94"/>
      <c r="L100" s="94"/>
      <c r="M100" s="95"/>
      <c r="N100" s="95"/>
      <c r="O100" s="95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6">
        <f t="shared" si="2"/>
        <v>0</v>
      </c>
      <c r="BB100" s="84"/>
      <c r="BC100" s="202">
        <f>BA100-ปริมาณงาน!AU96</f>
        <v>0</v>
      </c>
      <c r="BD100" s="84"/>
    </row>
    <row r="101" spans="1:56" ht="21.95" hidden="1" customHeight="1" x14ac:dyDescent="0.35">
      <c r="A101" s="92">
        <v>88</v>
      </c>
      <c r="B101" s="92"/>
      <c r="C101" s="93"/>
      <c r="D101" s="93"/>
      <c r="E101" s="165"/>
      <c r="F101" s="95"/>
      <c r="G101" s="95"/>
      <c r="H101" s="95"/>
      <c r="I101" s="94"/>
      <c r="J101" s="94"/>
      <c r="K101" s="94"/>
      <c r="L101" s="94"/>
      <c r="M101" s="95"/>
      <c r="N101" s="95"/>
      <c r="O101" s="95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6">
        <f t="shared" si="2"/>
        <v>0</v>
      </c>
      <c r="BB101" s="84"/>
      <c r="BC101" s="202">
        <f>BA101-ปริมาณงาน!AU97</f>
        <v>0</v>
      </c>
      <c r="BD101" s="84"/>
    </row>
    <row r="102" spans="1:56" ht="21.95" hidden="1" customHeight="1" x14ac:dyDescent="0.35">
      <c r="A102" s="92">
        <v>89</v>
      </c>
      <c r="B102" s="92"/>
      <c r="C102" s="93"/>
      <c r="D102" s="93"/>
      <c r="E102" s="165"/>
      <c r="F102" s="95"/>
      <c r="G102" s="95"/>
      <c r="H102" s="95"/>
      <c r="I102" s="94"/>
      <c r="J102" s="94"/>
      <c r="K102" s="94"/>
      <c r="L102" s="94"/>
      <c r="M102" s="95"/>
      <c r="N102" s="95"/>
      <c r="O102" s="95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6">
        <f t="shared" si="2"/>
        <v>0</v>
      </c>
      <c r="BB102" s="84"/>
      <c r="BC102" s="202">
        <f>BA102-ปริมาณงาน!AU98</f>
        <v>0</v>
      </c>
      <c r="BD102" s="84"/>
    </row>
    <row r="103" spans="1:56" ht="21.95" hidden="1" customHeight="1" x14ac:dyDescent="0.35">
      <c r="A103" s="92">
        <v>90</v>
      </c>
      <c r="B103" s="92"/>
      <c r="C103" s="93"/>
      <c r="D103" s="93"/>
      <c r="E103" s="165"/>
      <c r="F103" s="95"/>
      <c r="G103" s="95"/>
      <c r="H103" s="95"/>
      <c r="I103" s="94"/>
      <c r="J103" s="94"/>
      <c r="K103" s="94"/>
      <c r="L103" s="94"/>
      <c r="M103" s="95"/>
      <c r="N103" s="95"/>
      <c r="O103" s="95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6">
        <f t="shared" si="2"/>
        <v>0</v>
      </c>
      <c r="BB103" s="84"/>
      <c r="BC103" s="202">
        <f>BA103-ปริมาณงาน!AU99</f>
        <v>0</v>
      </c>
      <c r="BD103" s="84"/>
    </row>
    <row r="104" spans="1:56" ht="21.95" hidden="1" customHeight="1" x14ac:dyDescent="0.35">
      <c r="A104" s="92">
        <v>91</v>
      </c>
      <c r="B104" s="92"/>
      <c r="C104" s="93"/>
      <c r="D104" s="93"/>
      <c r="E104" s="165"/>
      <c r="F104" s="95"/>
      <c r="G104" s="95"/>
      <c r="H104" s="95"/>
      <c r="I104" s="94"/>
      <c r="J104" s="94"/>
      <c r="K104" s="94"/>
      <c r="L104" s="94"/>
      <c r="M104" s="95"/>
      <c r="N104" s="95"/>
      <c r="O104" s="95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6">
        <f t="shared" si="2"/>
        <v>0</v>
      </c>
      <c r="BB104" s="84"/>
      <c r="BC104" s="202">
        <f>BA104-ปริมาณงาน!AU100</f>
        <v>0</v>
      </c>
      <c r="BD104" s="84"/>
    </row>
    <row r="105" spans="1:56" ht="21.95" hidden="1" customHeight="1" x14ac:dyDescent="0.35">
      <c r="A105" s="92">
        <v>92</v>
      </c>
      <c r="B105" s="92"/>
      <c r="C105" s="93"/>
      <c r="D105" s="93"/>
      <c r="E105" s="165"/>
      <c r="F105" s="95"/>
      <c r="G105" s="95"/>
      <c r="H105" s="95"/>
      <c r="I105" s="94"/>
      <c r="J105" s="94"/>
      <c r="K105" s="94"/>
      <c r="L105" s="94"/>
      <c r="M105" s="95"/>
      <c r="N105" s="95"/>
      <c r="O105" s="95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6">
        <f t="shared" si="2"/>
        <v>0</v>
      </c>
      <c r="BB105" s="84"/>
      <c r="BC105" s="202">
        <f>BA105-ปริมาณงาน!AU101</f>
        <v>0</v>
      </c>
      <c r="BD105" s="84"/>
    </row>
    <row r="106" spans="1:56" ht="21.95" hidden="1" customHeight="1" x14ac:dyDescent="0.35">
      <c r="A106" s="92">
        <v>93</v>
      </c>
      <c r="B106" s="92"/>
      <c r="C106" s="93"/>
      <c r="D106" s="93"/>
      <c r="E106" s="165"/>
      <c r="F106" s="95"/>
      <c r="G106" s="95"/>
      <c r="H106" s="95"/>
      <c r="I106" s="94"/>
      <c r="J106" s="94"/>
      <c r="K106" s="94"/>
      <c r="L106" s="94"/>
      <c r="M106" s="95"/>
      <c r="N106" s="95"/>
      <c r="O106" s="95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6">
        <f t="shared" si="2"/>
        <v>0</v>
      </c>
      <c r="BB106" s="84"/>
      <c r="BC106" s="202">
        <f>BA106-ปริมาณงาน!AU102</f>
        <v>0</v>
      </c>
      <c r="BD106" s="84"/>
    </row>
    <row r="107" spans="1:56" ht="21.95" hidden="1" customHeight="1" x14ac:dyDescent="0.35">
      <c r="A107" s="92">
        <v>94</v>
      </c>
      <c r="B107" s="92"/>
      <c r="C107" s="93"/>
      <c r="D107" s="93"/>
      <c r="E107" s="165"/>
      <c r="F107" s="95"/>
      <c r="G107" s="95"/>
      <c r="H107" s="95"/>
      <c r="I107" s="94"/>
      <c r="J107" s="94"/>
      <c r="K107" s="94"/>
      <c r="L107" s="94"/>
      <c r="M107" s="95"/>
      <c r="N107" s="95"/>
      <c r="O107" s="95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6">
        <f t="shared" si="2"/>
        <v>0</v>
      </c>
      <c r="BB107" s="84"/>
      <c r="BC107" s="202">
        <f>BA107-ปริมาณงาน!AU103</f>
        <v>0</v>
      </c>
      <c r="BD107" s="84"/>
    </row>
    <row r="108" spans="1:56" ht="21.95" hidden="1" customHeight="1" x14ac:dyDescent="0.35">
      <c r="A108" s="92">
        <v>95</v>
      </c>
      <c r="B108" s="92"/>
      <c r="C108" s="93"/>
      <c r="D108" s="93"/>
      <c r="E108" s="165"/>
      <c r="F108" s="95"/>
      <c r="G108" s="95"/>
      <c r="H108" s="95"/>
      <c r="I108" s="94"/>
      <c r="J108" s="94"/>
      <c r="K108" s="94"/>
      <c r="L108" s="94"/>
      <c r="M108" s="95"/>
      <c r="N108" s="95"/>
      <c r="O108" s="95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6">
        <f t="shared" si="2"/>
        <v>0</v>
      </c>
      <c r="BB108" s="84"/>
      <c r="BC108" s="202">
        <f>BA108-ปริมาณงาน!AU104</f>
        <v>0</v>
      </c>
      <c r="BD108" s="84"/>
    </row>
    <row r="109" spans="1:56" ht="21.95" hidden="1" customHeight="1" x14ac:dyDescent="0.35">
      <c r="A109" s="92">
        <v>96</v>
      </c>
      <c r="B109" s="92"/>
      <c r="C109" s="93"/>
      <c r="D109" s="93"/>
      <c r="E109" s="165"/>
      <c r="F109" s="95"/>
      <c r="G109" s="95"/>
      <c r="H109" s="95"/>
      <c r="I109" s="94"/>
      <c r="J109" s="94"/>
      <c r="K109" s="94"/>
      <c r="L109" s="94"/>
      <c r="M109" s="95"/>
      <c r="N109" s="95"/>
      <c r="O109" s="95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6">
        <f t="shared" si="2"/>
        <v>0</v>
      </c>
      <c r="BB109" s="84"/>
      <c r="BC109" s="202">
        <f>BA109-ปริมาณงาน!AU105</f>
        <v>0</v>
      </c>
      <c r="BD109" s="84"/>
    </row>
    <row r="110" spans="1:56" ht="21.95" hidden="1" customHeight="1" x14ac:dyDescent="0.35">
      <c r="A110" s="92">
        <v>97</v>
      </c>
      <c r="B110" s="92"/>
      <c r="C110" s="93"/>
      <c r="D110" s="93"/>
      <c r="E110" s="165"/>
      <c r="F110" s="95"/>
      <c r="G110" s="95"/>
      <c r="H110" s="95"/>
      <c r="I110" s="94"/>
      <c r="J110" s="94"/>
      <c r="K110" s="94"/>
      <c r="L110" s="94"/>
      <c r="M110" s="95"/>
      <c r="N110" s="95"/>
      <c r="O110" s="95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6">
        <f t="shared" si="2"/>
        <v>0</v>
      </c>
      <c r="BB110" s="84"/>
      <c r="BC110" s="202">
        <f>BA110-ปริมาณงาน!AU106</f>
        <v>0</v>
      </c>
      <c r="BD110" s="84"/>
    </row>
    <row r="111" spans="1:56" ht="21.95" hidden="1" customHeight="1" x14ac:dyDescent="0.35">
      <c r="A111" s="92">
        <v>98</v>
      </c>
      <c r="B111" s="92"/>
      <c r="C111" s="93"/>
      <c r="D111" s="93"/>
      <c r="E111" s="165"/>
      <c r="F111" s="95"/>
      <c r="G111" s="95"/>
      <c r="H111" s="95"/>
      <c r="I111" s="94"/>
      <c r="J111" s="94"/>
      <c r="K111" s="94"/>
      <c r="L111" s="94"/>
      <c r="M111" s="95"/>
      <c r="N111" s="95"/>
      <c r="O111" s="95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6">
        <f t="shared" ref="BA111:BA132" si="3">SUM(E111:AZ111)</f>
        <v>0</v>
      </c>
      <c r="BB111" s="84"/>
      <c r="BC111" s="202">
        <f>BA111-ปริมาณงาน!AU107</f>
        <v>0</v>
      </c>
      <c r="BD111" s="84"/>
    </row>
    <row r="112" spans="1:56" ht="21.95" hidden="1" customHeight="1" x14ac:dyDescent="0.35">
      <c r="A112" s="92">
        <v>99</v>
      </c>
      <c r="B112" s="92"/>
      <c r="C112" s="93"/>
      <c r="D112" s="93"/>
      <c r="E112" s="165"/>
      <c r="F112" s="95"/>
      <c r="G112" s="95"/>
      <c r="H112" s="95"/>
      <c r="I112" s="94"/>
      <c r="J112" s="94"/>
      <c r="K112" s="94"/>
      <c r="L112" s="94"/>
      <c r="M112" s="95"/>
      <c r="N112" s="95"/>
      <c r="O112" s="95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6">
        <f t="shared" si="3"/>
        <v>0</v>
      </c>
      <c r="BB112" s="84"/>
      <c r="BC112" s="202">
        <f>BA112-ปริมาณงาน!AU108</f>
        <v>0</v>
      </c>
      <c r="BD112" s="84"/>
    </row>
    <row r="113" spans="1:56" ht="21.95" hidden="1" customHeight="1" x14ac:dyDescent="0.35">
      <c r="A113" s="92">
        <v>100</v>
      </c>
      <c r="B113" s="92"/>
      <c r="C113" s="93"/>
      <c r="D113" s="93"/>
      <c r="E113" s="165"/>
      <c r="F113" s="95"/>
      <c r="G113" s="95"/>
      <c r="H113" s="95"/>
      <c r="I113" s="94"/>
      <c r="J113" s="94"/>
      <c r="K113" s="94"/>
      <c r="L113" s="94"/>
      <c r="M113" s="95"/>
      <c r="N113" s="95"/>
      <c r="O113" s="95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6">
        <f t="shared" si="3"/>
        <v>0</v>
      </c>
      <c r="BB113" s="84"/>
      <c r="BC113" s="202">
        <f>BA113-ปริมาณงาน!AU109</f>
        <v>0</v>
      </c>
      <c r="BD113" s="84"/>
    </row>
    <row r="114" spans="1:56" ht="21.95" hidden="1" customHeight="1" x14ac:dyDescent="0.35">
      <c r="A114" s="92">
        <v>101</v>
      </c>
      <c r="B114" s="92"/>
      <c r="C114" s="93"/>
      <c r="D114" s="93"/>
      <c r="E114" s="165"/>
      <c r="F114" s="95"/>
      <c r="G114" s="95"/>
      <c r="H114" s="95"/>
      <c r="I114" s="94"/>
      <c r="J114" s="94"/>
      <c r="K114" s="94"/>
      <c r="L114" s="94"/>
      <c r="M114" s="95"/>
      <c r="N114" s="95"/>
      <c r="O114" s="95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6">
        <f t="shared" si="3"/>
        <v>0</v>
      </c>
      <c r="BB114" s="84"/>
      <c r="BC114" s="202">
        <f>BA114-ปริมาณงาน!AU110</f>
        <v>0</v>
      </c>
      <c r="BD114" s="84"/>
    </row>
    <row r="115" spans="1:56" ht="21.95" hidden="1" customHeight="1" x14ac:dyDescent="0.35">
      <c r="A115" s="92">
        <v>102</v>
      </c>
      <c r="B115" s="92"/>
      <c r="C115" s="93"/>
      <c r="D115" s="93"/>
      <c r="E115" s="165"/>
      <c r="F115" s="95"/>
      <c r="G115" s="95"/>
      <c r="H115" s="95"/>
      <c r="I115" s="94"/>
      <c r="J115" s="94"/>
      <c r="K115" s="94"/>
      <c r="L115" s="94"/>
      <c r="M115" s="95"/>
      <c r="N115" s="95"/>
      <c r="O115" s="95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6">
        <f t="shared" si="3"/>
        <v>0</v>
      </c>
      <c r="BB115" s="84"/>
      <c r="BC115" s="202">
        <f>BA115-ปริมาณงาน!AU111</f>
        <v>0</v>
      </c>
      <c r="BD115" s="84"/>
    </row>
    <row r="116" spans="1:56" ht="21.95" hidden="1" customHeight="1" x14ac:dyDescent="0.35">
      <c r="A116" s="92">
        <v>103</v>
      </c>
      <c r="B116" s="92"/>
      <c r="C116" s="93"/>
      <c r="D116" s="93"/>
      <c r="E116" s="165"/>
      <c r="F116" s="95"/>
      <c r="G116" s="95"/>
      <c r="H116" s="95"/>
      <c r="I116" s="94"/>
      <c r="J116" s="94"/>
      <c r="K116" s="94"/>
      <c r="L116" s="94"/>
      <c r="M116" s="95"/>
      <c r="N116" s="95"/>
      <c r="O116" s="95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6">
        <f t="shared" si="3"/>
        <v>0</v>
      </c>
      <c r="BB116" s="84"/>
      <c r="BC116" s="202">
        <f>BA116-ปริมาณงาน!AU112</f>
        <v>0</v>
      </c>
      <c r="BD116" s="84"/>
    </row>
    <row r="117" spans="1:56" ht="21.95" hidden="1" customHeight="1" x14ac:dyDescent="0.35">
      <c r="A117" s="92">
        <v>104</v>
      </c>
      <c r="B117" s="92"/>
      <c r="C117" s="93"/>
      <c r="D117" s="93"/>
      <c r="E117" s="165"/>
      <c r="F117" s="95"/>
      <c r="G117" s="95"/>
      <c r="H117" s="95"/>
      <c r="I117" s="94"/>
      <c r="J117" s="94"/>
      <c r="K117" s="94"/>
      <c r="L117" s="94"/>
      <c r="M117" s="95"/>
      <c r="N117" s="95"/>
      <c r="O117" s="95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6">
        <f t="shared" si="3"/>
        <v>0</v>
      </c>
      <c r="BB117" s="84"/>
      <c r="BC117" s="202">
        <f>BA117-ปริมาณงาน!AU113</f>
        <v>0</v>
      </c>
      <c r="BD117" s="84"/>
    </row>
    <row r="118" spans="1:56" ht="21.95" hidden="1" customHeight="1" x14ac:dyDescent="0.35">
      <c r="A118" s="92">
        <v>105</v>
      </c>
      <c r="B118" s="92"/>
      <c r="C118" s="93"/>
      <c r="D118" s="93"/>
      <c r="E118" s="165"/>
      <c r="F118" s="95"/>
      <c r="G118" s="95"/>
      <c r="H118" s="95"/>
      <c r="I118" s="94"/>
      <c r="J118" s="94"/>
      <c r="K118" s="94"/>
      <c r="L118" s="94"/>
      <c r="M118" s="95"/>
      <c r="N118" s="95"/>
      <c r="O118" s="95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6">
        <f t="shared" si="3"/>
        <v>0</v>
      </c>
      <c r="BB118" s="84"/>
      <c r="BC118" s="202">
        <f>BA118-ปริมาณงาน!AU114</f>
        <v>0</v>
      </c>
      <c r="BD118" s="84"/>
    </row>
    <row r="119" spans="1:56" ht="21.95" hidden="1" customHeight="1" x14ac:dyDescent="0.35">
      <c r="A119" s="92">
        <v>106</v>
      </c>
      <c r="B119" s="92"/>
      <c r="C119" s="93"/>
      <c r="D119" s="93"/>
      <c r="E119" s="165"/>
      <c r="F119" s="95"/>
      <c r="G119" s="95"/>
      <c r="H119" s="95"/>
      <c r="I119" s="94"/>
      <c r="J119" s="94"/>
      <c r="K119" s="94"/>
      <c r="L119" s="94"/>
      <c r="M119" s="95"/>
      <c r="N119" s="95"/>
      <c r="O119" s="95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6">
        <f t="shared" si="3"/>
        <v>0</v>
      </c>
      <c r="BB119" s="84"/>
      <c r="BC119" s="202">
        <f>BA119-ปริมาณงาน!AU115</f>
        <v>0</v>
      </c>
      <c r="BD119" s="84"/>
    </row>
    <row r="120" spans="1:56" ht="21.95" hidden="1" customHeight="1" x14ac:dyDescent="0.35">
      <c r="A120" s="92">
        <v>107</v>
      </c>
      <c r="B120" s="92"/>
      <c r="C120" s="93"/>
      <c r="D120" s="93"/>
      <c r="E120" s="165"/>
      <c r="F120" s="95"/>
      <c r="G120" s="95"/>
      <c r="H120" s="95"/>
      <c r="I120" s="94"/>
      <c r="J120" s="94"/>
      <c r="K120" s="94"/>
      <c r="L120" s="94"/>
      <c r="M120" s="95"/>
      <c r="N120" s="95"/>
      <c r="O120" s="95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6">
        <f t="shared" si="3"/>
        <v>0</v>
      </c>
      <c r="BB120" s="84"/>
      <c r="BC120" s="202">
        <f>BA120-ปริมาณงาน!AU116</f>
        <v>0</v>
      </c>
      <c r="BD120" s="84"/>
    </row>
    <row r="121" spans="1:56" ht="21.95" hidden="1" customHeight="1" x14ac:dyDescent="0.35">
      <c r="A121" s="92">
        <v>108</v>
      </c>
      <c r="B121" s="92"/>
      <c r="C121" s="93"/>
      <c r="D121" s="93"/>
      <c r="E121" s="165"/>
      <c r="F121" s="95"/>
      <c r="G121" s="95"/>
      <c r="H121" s="95"/>
      <c r="I121" s="94"/>
      <c r="J121" s="94"/>
      <c r="K121" s="94"/>
      <c r="L121" s="94"/>
      <c r="M121" s="95"/>
      <c r="N121" s="95"/>
      <c r="O121" s="95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6">
        <f t="shared" si="3"/>
        <v>0</v>
      </c>
      <c r="BB121" s="84"/>
      <c r="BC121" s="202">
        <f>BA121-ปริมาณงาน!AU117</f>
        <v>0</v>
      </c>
      <c r="BD121" s="84"/>
    </row>
    <row r="122" spans="1:56" ht="21.95" hidden="1" customHeight="1" x14ac:dyDescent="0.35">
      <c r="A122" s="92">
        <v>109</v>
      </c>
      <c r="B122" s="92"/>
      <c r="C122" s="93"/>
      <c r="D122" s="93"/>
      <c r="E122" s="165"/>
      <c r="F122" s="95"/>
      <c r="G122" s="95"/>
      <c r="H122" s="95"/>
      <c r="I122" s="94"/>
      <c r="J122" s="94"/>
      <c r="K122" s="94"/>
      <c r="L122" s="94"/>
      <c r="M122" s="95"/>
      <c r="N122" s="95"/>
      <c r="O122" s="95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6">
        <f t="shared" si="3"/>
        <v>0</v>
      </c>
      <c r="BB122" s="84"/>
      <c r="BC122" s="202">
        <f>BA122-ปริมาณงาน!AU118</f>
        <v>0</v>
      </c>
      <c r="BD122" s="84"/>
    </row>
    <row r="123" spans="1:56" ht="21.95" hidden="1" customHeight="1" x14ac:dyDescent="0.35">
      <c r="A123" s="92">
        <v>110</v>
      </c>
      <c r="B123" s="92"/>
      <c r="C123" s="93"/>
      <c r="D123" s="93"/>
      <c r="E123" s="165"/>
      <c r="F123" s="95"/>
      <c r="G123" s="95"/>
      <c r="H123" s="95"/>
      <c r="I123" s="94"/>
      <c r="J123" s="94"/>
      <c r="K123" s="94"/>
      <c r="L123" s="94"/>
      <c r="M123" s="95"/>
      <c r="N123" s="95"/>
      <c r="O123" s="95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6">
        <f t="shared" si="3"/>
        <v>0</v>
      </c>
      <c r="BB123" s="84"/>
      <c r="BC123" s="202">
        <f>BA123-ปริมาณงาน!AU119</f>
        <v>0</v>
      </c>
      <c r="BD123" s="84"/>
    </row>
    <row r="124" spans="1:56" ht="21.95" hidden="1" customHeight="1" x14ac:dyDescent="0.35">
      <c r="A124" s="92">
        <v>111</v>
      </c>
      <c r="B124" s="92"/>
      <c r="C124" s="93"/>
      <c r="D124" s="93"/>
      <c r="E124" s="165"/>
      <c r="F124" s="95"/>
      <c r="G124" s="95"/>
      <c r="H124" s="95"/>
      <c r="I124" s="94"/>
      <c r="J124" s="94"/>
      <c r="K124" s="94"/>
      <c r="L124" s="94"/>
      <c r="M124" s="95"/>
      <c r="N124" s="95"/>
      <c r="O124" s="95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6">
        <f t="shared" si="3"/>
        <v>0</v>
      </c>
      <c r="BB124" s="84"/>
      <c r="BC124" s="202">
        <f>BA124-ปริมาณงาน!AU120</f>
        <v>0</v>
      </c>
      <c r="BD124" s="84"/>
    </row>
    <row r="125" spans="1:56" ht="21.95" hidden="1" customHeight="1" x14ac:dyDescent="0.35">
      <c r="A125" s="92">
        <v>112</v>
      </c>
      <c r="B125" s="92"/>
      <c r="C125" s="93"/>
      <c r="D125" s="93"/>
      <c r="E125" s="165"/>
      <c r="F125" s="95"/>
      <c r="G125" s="95"/>
      <c r="H125" s="95"/>
      <c r="I125" s="94"/>
      <c r="J125" s="94"/>
      <c r="K125" s="94"/>
      <c r="L125" s="94"/>
      <c r="M125" s="95"/>
      <c r="N125" s="95"/>
      <c r="O125" s="95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6">
        <f t="shared" si="3"/>
        <v>0</v>
      </c>
      <c r="BB125" s="84"/>
      <c r="BC125" s="202">
        <f>BA125-ปริมาณงาน!AU121</f>
        <v>0</v>
      </c>
      <c r="BD125" s="84"/>
    </row>
    <row r="126" spans="1:56" ht="21.95" hidden="1" customHeight="1" x14ac:dyDescent="0.35">
      <c r="A126" s="92">
        <v>113</v>
      </c>
      <c r="B126" s="92"/>
      <c r="C126" s="93"/>
      <c r="D126" s="93"/>
      <c r="E126" s="165"/>
      <c r="F126" s="95"/>
      <c r="G126" s="95"/>
      <c r="H126" s="95"/>
      <c r="I126" s="94"/>
      <c r="J126" s="94"/>
      <c r="K126" s="94"/>
      <c r="L126" s="94"/>
      <c r="M126" s="95"/>
      <c r="N126" s="95"/>
      <c r="O126" s="95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6">
        <f t="shared" si="3"/>
        <v>0</v>
      </c>
      <c r="BB126" s="84"/>
      <c r="BC126" s="202">
        <f>BA126-ปริมาณงาน!AU122</f>
        <v>0</v>
      </c>
      <c r="BD126" s="84"/>
    </row>
    <row r="127" spans="1:56" ht="21.95" hidden="1" customHeight="1" x14ac:dyDescent="0.35">
      <c r="A127" s="92">
        <v>114</v>
      </c>
      <c r="B127" s="92"/>
      <c r="C127" s="93"/>
      <c r="D127" s="93"/>
      <c r="E127" s="165"/>
      <c r="F127" s="95"/>
      <c r="G127" s="95"/>
      <c r="H127" s="95"/>
      <c r="I127" s="94"/>
      <c r="J127" s="94"/>
      <c r="K127" s="94"/>
      <c r="L127" s="94"/>
      <c r="M127" s="95"/>
      <c r="N127" s="95"/>
      <c r="O127" s="95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6">
        <f t="shared" si="3"/>
        <v>0</v>
      </c>
      <c r="BB127" s="84"/>
      <c r="BC127" s="202">
        <f>BA127-ปริมาณงาน!AU123</f>
        <v>0</v>
      </c>
      <c r="BD127" s="84"/>
    </row>
    <row r="128" spans="1:56" ht="21.95" hidden="1" customHeight="1" x14ac:dyDescent="0.35">
      <c r="A128" s="92">
        <v>115</v>
      </c>
      <c r="B128" s="92"/>
      <c r="C128" s="93"/>
      <c r="D128" s="93"/>
      <c r="E128" s="165"/>
      <c r="F128" s="95"/>
      <c r="G128" s="95"/>
      <c r="H128" s="95"/>
      <c r="I128" s="94"/>
      <c r="J128" s="94"/>
      <c r="K128" s="94"/>
      <c r="L128" s="94"/>
      <c r="M128" s="95"/>
      <c r="N128" s="95"/>
      <c r="O128" s="95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6">
        <f t="shared" si="3"/>
        <v>0</v>
      </c>
      <c r="BB128" s="84"/>
      <c r="BC128" s="202">
        <f>BA128-ปริมาณงาน!AU124</f>
        <v>0</v>
      </c>
      <c r="BD128" s="84"/>
    </row>
    <row r="129" spans="1:56" ht="21.95" hidden="1" customHeight="1" x14ac:dyDescent="0.35">
      <c r="A129" s="92">
        <v>116</v>
      </c>
      <c r="B129" s="92"/>
      <c r="C129" s="93"/>
      <c r="D129" s="93"/>
      <c r="E129" s="165"/>
      <c r="F129" s="95"/>
      <c r="G129" s="95"/>
      <c r="H129" s="95"/>
      <c r="I129" s="94"/>
      <c r="J129" s="94"/>
      <c r="K129" s="94"/>
      <c r="L129" s="94"/>
      <c r="M129" s="95"/>
      <c r="N129" s="95"/>
      <c r="O129" s="95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6">
        <f t="shared" si="3"/>
        <v>0</v>
      </c>
      <c r="BB129" s="84"/>
      <c r="BC129" s="202">
        <f>BA129-ปริมาณงาน!AU125</f>
        <v>0</v>
      </c>
      <c r="BD129" s="84"/>
    </row>
    <row r="130" spans="1:56" ht="21.95" customHeight="1" x14ac:dyDescent="0.35">
      <c r="A130" s="92">
        <v>117</v>
      </c>
      <c r="B130" s="92"/>
      <c r="C130" s="93"/>
      <c r="D130" s="93"/>
      <c r="E130" s="165"/>
      <c r="F130" s="95"/>
      <c r="G130" s="95"/>
      <c r="H130" s="95"/>
      <c r="I130" s="94"/>
      <c r="J130" s="94"/>
      <c r="K130" s="94"/>
      <c r="L130" s="94"/>
      <c r="M130" s="95"/>
      <c r="N130" s="95"/>
      <c r="O130" s="95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6">
        <f t="shared" si="3"/>
        <v>0</v>
      </c>
      <c r="BB130" s="84"/>
      <c r="BC130" s="202">
        <f>BA130-ปริมาณงาน!AU126</f>
        <v>0</v>
      </c>
      <c r="BD130" s="84"/>
    </row>
    <row r="131" spans="1:56" ht="21.95" customHeight="1" x14ac:dyDescent="0.35">
      <c r="A131" s="92">
        <v>118</v>
      </c>
      <c r="B131" s="92"/>
      <c r="C131" s="93"/>
      <c r="D131" s="93"/>
      <c r="E131" s="165"/>
      <c r="F131" s="95"/>
      <c r="G131" s="95"/>
      <c r="H131" s="95"/>
      <c r="I131" s="94"/>
      <c r="J131" s="94"/>
      <c r="K131" s="94"/>
      <c r="L131" s="94"/>
      <c r="M131" s="95"/>
      <c r="N131" s="95"/>
      <c r="O131" s="95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6">
        <f t="shared" si="3"/>
        <v>0</v>
      </c>
      <c r="BB131" s="84"/>
      <c r="BC131" s="202">
        <f>BA131-ปริมาณงาน!AU127</f>
        <v>0</v>
      </c>
      <c r="BD131" s="84"/>
    </row>
    <row r="132" spans="1:56" ht="21.95" customHeight="1" x14ac:dyDescent="0.35">
      <c r="A132" s="92">
        <v>119</v>
      </c>
      <c r="B132" s="92"/>
      <c r="C132" s="93"/>
      <c r="D132" s="93"/>
      <c r="E132" s="165"/>
      <c r="F132" s="95"/>
      <c r="G132" s="95"/>
      <c r="H132" s="95"/>
      <c r="I132" s="94"/>
      <c r="J132" s="94"/>
      <c r="K132" s="94"/>
      <c r="L132" s="94"/>
      <c r="M132" s="95"/>
      <c r="N132" s="95"/>
      <c r="O132" s="95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6">
        <f t="shared" si="3"/>
        <v>0</v>
      </c>
      <c r="BB132" s="84"/>
      <c r="BC132" s="202">
        <f>BA132-ปริมาณงาน!AU128</f>
        <v>0</v>
      </c>
      <c r="BD132" s="84"/>
    </row>
    <row r="133" spans="1:56" ht="21.95" customHeight="1" x14ac:dyDescent="0.35">
      <c r="A133" s="92">
        <v>120</v>
      </c>
      <c r="B133" s="166"/>
      <c r="C133" s="97"/>
      <c r="D133" s="217"/>
      <c r="E133" s="165"/>
      <c r="F133" s="95"/>
      <c r="G133" s="95"/>
      <c r="H133" s="95"/>
      <c r="I133" s="94"/>
      <c r="J133" s="94"/>
      <c r="K133" s="94"/>
      <c r="L133" s="94"/>
      <c r="M133" s="95"/>
      <c r="N133" s="95"/>
      <c r="O133" s="95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6">
        <f>SUM(E133:AZ133)</f>
        <v>0</v>
      </c>
      <c r="BB133" s="84"/>
      <c r="BC133" s="202">
        <f>BA133-ปริมาณงาน!AU129</f>
        <v>0</v>
      </c>
      <c r="BD133" s="84"/>
    </row>
    <row r="134" spans="1:56" s="99" customFormat="1" ht="31.9" customHeight="1" x14ac:dyDescent="0.35">
      <c r="A134" s="402" t="s">
        <v>235</v>
      </c>
      <c r="B134" s="412"/>
      <c r="C134" s="403"/>
      <c r="D134" s="289"/>
      <c r="E134" s="98">
        <f t="shared" ref="E134:AZ134" si="4">SUM(E14:E133)</f>
        <v>0</v>
      </c>
      <c r="F134" s="98">
        <f t="shared" si="4"/>
        <v>0</v>
      </c>
      <c r="G134" s="98">
        <f t="shared" si="4"/>
        <v>0</v>
      </c>
      <c r="H134" s="98">
        <f t="shared" si="4"/>
        <v>0</v>
      </c>
      <c r="I134" s="98">
        <f t="shared" si="4"/>
        <v>0</v>
      </c>
      <c r="J134" s="98">
        <f t="shared" si="4"/>
        <v>0</v>
      </c>
      <c r="K134" s="98">
        <f t="shared" si="4"/>
        <v>0</v>
      </c>
      <c r="L134" s="98">
        <f t="shared" si="4"/>
        <v>0</v>
      </c>
      <c r="M134" s="98">
        <f t="shared" si="4"/>
        <v>0</v>
      </c>
      <c r="N134" s="98">
        <f t="shared" si="4"/>
        <v>0</v>
      </c>
      <c r="O134" s="98">
        <f t="shared" si="4"/>
        <v>0</v>
      </c>
      <c r="P134" s="98">
        <f t="shared" si="4"/>
        <v>0</v>
      </c>
      <c r="Q134" s="98">
        <f t="shared" si="4"/>
        <v>0</v>
      </c>
      <c r="R134" s="98">
        <f t="shared" si="4"/>
        <v>0</v>
      </c>
      <c r="S134" s="98">
        <f t="shared" si="4"/>
        <v>0</v>
      </c>
      <c r="T134" s="98">
        <f t="shared" si="4"/>
        <v>0</v>
      </c>
      <c r="U134" s="98">
        <f t="shared" si="4"/>
        <v>0</v>
      </c>
      <c r="V134" s="98">
        <f t="shared" si="4"/>
        <v>0</v>
      </c>
      <c r="W134" s="98">
        <f t="shared" si="4"/>
        <v>0</v>
      </c>
      <c r="X134" s="98">
        <f t="shared" si="4"/>
        <v>0</v>
      </c>
      <c r="Y134" s="98">
        <f t="shared" si="4"/>
        <v>0</v>
      </c>
      <c r="Z134" s="98">
        <f t="shared" si="4"/>
        <v>0</v>
      </c>
      <c r="AA134" s="98">
        <f t="shared" si="4"/>
        <v>0</v>
      </c>
      <c r="AB134" s="98">
        <f t="shared" si="4"/>
        <v>0</v>
      </c>
      <c r="AC134" s="98">
        <f t="shared" si="4"/>
        <v>0</v>
      </c>
      <c r="AD134" s="98">
        <f t="shared" si="4"/>
        <v>0</v>
      </c>
      <c r="AE134" s="98">
        <f t="shared" si="4"/>
        <v>0</v>
      </c>
      <c r="AF134" s="98">
        <f t="shared" si="4"/>
        <v>0</v>
      </c>
      <c r="AG134" s="98">
        <f t="shared" si="4"/>
        <v>0</v>
      </c>
      <c r="AH134" s="98">
        <f t="shared" si="4"/>
        <v>0</v>
      </c>
      <c r="AI134" s="98">
        <f t="shared" si="4"/>
        <v>0</v>
      </c>
      <c r="AJ134" s="98">
        <f t="shared" si="4"/>
        <v>0</v>
      </c>
      <c r="AK134" s="98">
        <f t="shared" si="4"/>
        <v>0</v>
      </c>
      <c r="AL134" s="98">
        <f t="shared" si="4"/>
        <v>0</v>
      </c>
      <c r="AM134" s="98">
        <f t="shared" si="4"/>
        <v>0</v>
      </c>
      <c r="AN134" s="98">
        <f t="shared" si="4"/>
        <v>0</v>
      </c>
      <c r="AO134" s="98">
        <f t="shared" si="4"/>
        <v>0</v>
      </c>
      <c r="AP134" s="98">
        <f t="shared" si="4"/>
        <v>0</v>
      </c>
      <c r="AQ134" s="98">
        <f t="shared" si="4"/>
        <v>0</v>
      </c>
      <c r="AR134" s="98">
        <f t="shared" si="4"/>
        <v>0</v>
      </c>
      <c r="AS134" s="98">
        <f t="shared" si="4"/>
        <v>0</v>
      </c>
      <c r="AT134" s="98">
        <f t="shared" si="4"/>
        <v>0</v>
      </c>
      <c r="AU134" s="98">
        <f t="shared" si="4"/>
        <v>0</v>
      </c>
      <c r="AV134" s="98">
        <f t="shared" si="4"/>
        <v>0</v>
      </c>
      <c r="AW134" s="98">
        <f>SUM(AW14:AW133)</f>
        <v>0</v>
      </c>
      <c r="AX134" s="98">
        <f t="shared" ref="AX134" si="5">SUM(AX14:AX133)</f>
        <v>0</v>
      </c>
      <c r="AY134" s="98">
        <f>SUM(AY14:AY133)</f>
        <v>0</v>
      </c>
      <c r="AZ134" s="98">
        <f t="shared" si="4"/>
        <v>0</v>
      </c>
      <c r="BA134" s="98">
        <f>SUM(BA14:BA133)</f>
        <v>0</v>
      </c>
      <c r="BC134" s="202">
        <f>BA134-ปริมาณงาน!AU130</f>
        <v>0</v>
      </c>
    </row>
    <row r="135" spans="1:56" x14ac:dyDescent="0.35">
      <c r="C135" s="135"/>
      <c r="D135" s="135"/>
      <c r="E135" s="135"/>
      <c r="F135" s="135"/>
      <c r="G135" s="135"/>
      <c r="H135" s="101"/>
      <c r="I135" s="102"/>
      <c r="AC135" s="82"/>
      <c r="AD135" s="82"/>
      <c r="AE135" s="82"/>
      <c r="BA135" s="81"/>
      <c r="BB135" s="84"/>
      <c r="BC135" s="205">
        <f>SUM(BC14:BC134)</f>
        <v>0</v>
      </c>
      <c r="BD135" s="84"/>
    </row>
    <row r="136" spans="1:56" ht="26.25" x14ac:dyDescent="0.4">
      <c r="A136" s="84"/>
      <c r="B136" s="84"/>
      <c r="C136" s="239" t="s">
        <v>191</v>
      </c>
      <c r="D136" s="239"/>
      <c r="E136" s="239"/>
      <c r="F136" s="239"/>
      <c r="G136" s="239"/>
      <c r="I136" s="103"/>
      <c r="AC136" s="82"/>
      <c r="AD136" s="82"/>
      <c r="AE136" s="82"/>
      <c r="BA136" s="81"/>
      <c r="BB136" s="84"/>
      <c r="BC136" s="203" t="str">
        <f>IF(BC135=0,"ถูกต้อง","ไม่ถูกต้อง")</f>
        <v>ถูกต้อง</v>
      </c>
      <c r="BD136" s="84"/>
    </row>
    <row r="137" spans="1:56" ht="26.25" x14ac:dyDescent="0.4">
      <c r="A137" s="84"/>
      <c r="B137" s="84"/>
      <c r="C137" s="196" t="s">
        <v>306</v>
      </c>
      <c r="D137" s="196"/>
      <c r="E137" s="196"/>
      <c r="F137" s="196"/>
      <c r="G137" s="196"/>
      <c r="I137" s="103"/>
    </row>
    <row r="138" spans="1:56" ht="26.25" x14ac:dyDescent="0.4">
      <c r="C138" s="197" t="s">
        <v>380</v>
      </c>
      <c r="D138" s="197"/>
      <c r="E138" s="197"/>
      <c r="F138" s="197"/>
      <c r="G138" s="197"/>
    </row>
    <row r="139" spans="1:56" ht="26.25" x14ac:dyDescent="0.4">
      <c r="C139" s="195" t="s">
        <v>308</v>
      </c>
      <c r="D139" s="195"/>
      <c r="E139" s="195"/>
      <c r="F139" s="195"/>
      <c r="G139" s="195"/>
    </row>
  </sheetData>
  <mergeCells count="59">
    <mergeCell ref="A3:BD3"/>
    <mergeCell ref="A4:BD4"/>
    <mergeCell ref="A5:BD5"/>
    <mergeCell ref="A8:A13"/>
    <mergeCell ref="C8:C13"/>
    <mergeCell ref="E8:BA8"/>
    <mergeCell ref="E9:F9"/>
    <mergeCell ref="G9:G13"/>
    <mergeCell ref="H9:H13"/>
    <mergeCell ref="I9:I13"/>
    <mergeCell ref="J9:J13"/>
    <mergeCell ref="K9:K13"/>
    <mergeCell ref="L9:L13"/>
    <mergeCell ref="Z9:Z13"/>
    <mergeCell ref="Q9:Q13"/>
    <mergeCell ref="Y9:Y13"/>
    <mergeCell ref="AZ9:AZ13"/>
    <mergeCell ref="BA9:BA13"/>
    <mergeCell ref="E10:E13"/>
    <mergeCell ref="F10:F13"/>
    <mergeCell ref="AN9:AN13"/>
    <mergeCell ref="AO9:AO13"/>
    <mergeCell ref="AP9:AP13"/>
    <mergeCell ref="AQ9:AQ13"/>
    <mergeCell ref="AR9:AR13"/>
    <mergeCell ref="AS9:AS13"/>
    <mergeCell ref="AM9:AM13"/>
    <mergeCell ref="AB9:AB13"/>
    <mergeCell ref="AC9:AC13"/>
    <mergeCell ref="O9:O13"/>
    <mergeCell ref="P9:P13"/>
    <mergeCell ref="AY9:AY13"/>
    <mergeCell ref="A134:C134"/>
    <mergeCell ref="AW9:AW13"/>
    <mergeCell ref="AT9:AT13"/>
    <mergeCell ref="AU9:AU13"/>
    <mergeCell ref="AV9:AV13"/>
    <mergeCell ref="AG9:AG13"/>
    <mergeCell ref="AH9:AH13"/>
    <mergeCell ref="AI9:AI13"/>
    <mergeCell ref="AJ9:AJ13"/>
    <mergeCell ref="AK9:AK13"/>
    <mergeCell ref="AL9:AL13"/>
    <mergeCell ref="N9:N13"/>
    <mergeCell ref="M9:M13"/>
    <mergeCell ref="D8:D13"/>
    <mergeCell ref="AA9:AA13"/>
    <mergeCell ref="X9:X13"/>
    <mergeCell ref="AE9:AE13"/>
    <mergeCell ref="AF9:AF13"/>
    <mergeCell ref="AD9:AD13"/>
    <mergeCell ref="AX9:AX13"/>
    <mergeCell ref="B8:B13"/>
    <mergeCell ref="R9:R13"/>
    <mergeCell ref="S9:S13"/>
    <mergeCell ref="T9:T13"/>
    <mergeCell ref="U9:U13"/>
    <mergeCell ref="W9:W13"/>
    <mergeCell ref="V9:V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D143"/>
  <sheetViews>
    <sheetView view="pageBreakPreview" topLeftCell="A7" zoomScale="80" zoomScaleNormal="70" zoomScaleSheetLayoutView="80" zoomScalePageLayoutView="70" workbookViewId="0">
      <selection activeCell="AL137" sqref="AL137"/>
    </sheetView>
  </sheetViews>
  <sheetFormatPr defaultColWidth="9.140625" defaultRowHeight="21" x14ac:dyDescent="0.35"/>
  <cols>
    <col min="1" max="1" width="5.5703125" style="80" customWidth="1"/>
    <col min="2" max="2" width="10.5703125" style="80" customWidth="1"/>
    <col min="3" max="4" width="17.5703125" style="80" customWidth="1"/>
    <col min="5" max="7" width="5.42578125" style="80" bestFit="1" customWidth="1"/>
    <col min="8" max="9" width="4.28515625" style="80" customWidth="1"/>
    <col min="10" max="10" width="3.28515625" style="82" customWidth="1"/>
    <col min="11" max="54" width="4.28515625" style="82" customWidth="1"/>
    <col min="55" max="55" width="4.85546875" style="82" bestFit="1" customWidth="1"/>
    <col min="56" max="56" width="8.42578125" style="80" customWidth="1"/>
    <col min="57" max="57" width="3.5703125" style="84" customWidth="1"/>
    <col min="58" max="16384" width="9.140625" style="84"/>
  </cols>
  <sheetData>
    <row r="2" spans="1:56" x14ac:dyDescent="0.35">
      <c r="BD2" s="83" t="s">
        <v>297</v>
      </c>
    </row>
    <row r="3" spans="1:56" s="104" customFormat="1" ht="27.75" customHeight="1" x14ac:dyDescent="0.5">
      <c r="A3" s="390" t="s">
        <v>337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</row>
    <row r="4" spans="1:56" s="104" customFormat="1" ht="27.75" customHeight="1" x14ac:dyDescent="0.5">
      <c r="A4" s="390" t="str">
        <f>ปริมาณงาน!V4</f>
        <v>สำนักงานเขตพื้นที่การศึกษา.............................เขต..........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</row>
    <row r="5" spans="1:56" s="104" customFormat="1" ht="27.75" customHeight="1" x14ac:dyDescent="0.5">
      <c r="A5" s="390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</row>
    <row r="6" spans="1:56" s="104" customFormat="1" ht="5.25" customHeight="1" x14ac:dyDescent="0.5">
      <c r="A6" s="213"/>
      <c r="B6" s="270"/>
      <c r="C6" s="213"/>
      <c r="D6" s="288"/>
      <c r="E6" s="288"/>
      <c r="F6" s="288"/>
      <c r="G6" s="288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325"/>
      <c r="AY6" s="325"/>
      <c r="AZ6" s="213"/>
      <c r="BA6" s="213"/>
      <c r="BB6" s="261"/>
      <c r="BC6" s="213"/>
      <c r="BD6" s="213"/>
    </row>
    <row r="7" spans="1:56" s="105" customFormat="1" ht="28.5" customHeight="1" x14ac:dyDescent="0.5">
      <c r="A7" s="419" t="s">
        <v>133</v>
      </c>
      <c r="B7" s="409" t="s">
        <v>374</v>
      </c>
      <c r="C7" s="419" t="s">
        <v>134</v>
      </c>
      <c r="D7" s="404" t="s">
        <v>332</v>
      </c>
      <c r="E7" s="441" t="s">
        <v>383</v>
      </c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</row>
    <row r="8" spans="1:56" s="105" customFormat="1" ht="21.4" customHeight="1" x14ac:dyDescent="0.5">
      <c r="A8" s="420"/>
      <c r="B8" s="410"/>
      <c r="C8" s="420"/>
      <c r="D8" s="413"/>
      <c r="E8" s="424" t="s">
        <v>192</v>
      </c>
      <c r="F8" s="424"/>
      <c r="G8" s="414" t="s">
        <v>113</v>
      </c>
      <c r="H8" s="414" t="s">
        <v>193</v>
      </c>
      <c r="I8" s="415" t="s">
        <v>194</v>
      </c>
      <c r="J8" s="415" t="s">
        <v>195</v>
      </c>
      <c r="K8" s="415" t="s">
        <v>196</v>
      </c>
      <c r="L8" s="414" t="s">
        <v>197</v>
      </c>
      <c r="M8" s="414" t="s">
        <v>198</v>
      </c>
      <c r="N8" s="414" t="s">
        <v>199</v>
      </c>
      <c r="O8" s="415" t="s">
        <v>200</v>
      </c>
      <c r="P8" s="415" t="s">
        <v>201</v>
      </c>
      <c r="Q8" s="415" t="s">
        <v>202</v>
      </c>
      <c r="R8" s="415" t="s">
        <v>203</v>
      </c>
      <c r="S8" s="415" t="s">
        <v>204</v>
      </c>
      <c r="T8" s="415" t="s">
        <v>205</v>
      </c>
      <c r="U8" s="415" t="s">
        <v>206</v>
      </c>
      <c r="V8" s="415" t="s">
        <v>207</v>
      </c>
      <c r="W8" s="415" t="s">
        <v>208</v>
      </c>
      <c r="X8" s="415" t="s">
        <v>209</v>
      </c>
      <c r="Y8" s="418" t="s">
        <v>210</v>
      </c>
      <c r="Z8" s="415" t="s">
        <v>211</v>
      </c>
      <c r="AA8" s="415" t="s">
        <v>212</v>
      </c>
      <c r="AB8" s="415" t="s">
        <v>213</v>
      </c>
      <c r="AC8" s="414" t="s">
        <v>214</v>
      </c>
      <c r="AD8" s="414" t="s">
        <v>215</v>
      </c>
      <c r="AE8" s="414" t="s">
        <v>216</v>
      </c>
      <c r="AF8" s="414" t="s">
        <v>217</v>
      </c>
      <c r="AG8" s="414" t="s">
        <v>218</v>
      </c>
      <c r="AH8" s="414" t="s">
        <v>219</v>
      </c>
      <c r="AI8" s="414" t="s">
        <v>220</v>
      </c>
      <c r="AJ8" s="414" t="s">
        <v>221</v>
      </c>
      <c r="AK8" s="414" t="s">
        <v>222</v>
      </c>
      <c r="AL8" s="414" t="s">
        <v>223</v>
      </c>
      <c r="AM8" s="414" t="s">
        <v>224</v>
      </c>
      <c r="AN8" s="414" t="s">
        <v>225</v>
      </c>
      <c r="AO8" s="414" t="s">
        <v>226</v>
      </c>
      <c r="AP8" s="414" t="s">
        <v>227</v>
      </c>
      <c r="AQ8" s="414" t="s">
        <v>228</v>
      </c>
      <c r="AR8" s="414" t="s">
        <v>229</v>
      </c>
      <c r="AS8" s="414" t="s">
        <v>230</v>
      </c>
      <c r="AT8" s="414" t="s">
        <v>231</v>
      </c>
      <c r="AU8" s="414" t="s">
        <v>232</v>
      </c>
      <c r="AV8" s="414" t="s">
        <v>233</v>
      </c>
      <c r="AW8" s="430" t="s">
        <v>331</v>
      </c>
      <c r="AX8" s="427" t="s">
        <v>377</v>
      </c>
      <c r="AY8" s="427" t="s">
        <v>378</v>
      </c>
      <c r="AZ8" s="427" t="s">
        <v>379</v>
      </c>
      <c r="BA8" s="426" t="s">
        <v>235</v>
      </c>
    </row>
    <row r="9" spans="1:56" s="105" customFormat="1" x14ac:dyDescent="0.5">
      <c r="A9" s="420"/>
      <c r="B9" s="410"/>
      <c r="C9" s="420"/>
      <c r="D9" s="413"/>
      <c r="E9" s="418" t="s">
        <v>236</v>
      </c>
      <c r="F9" s="418" t="s">
        <v>237</v>
      </c>
      <c r="G9" s="414"/>
      <c r="H9" s="414"/>
      <c r="I9" s="415"/>
      <c r="J9" s="415"/>
      <c r="K9" s="415"/>
      <c r="L9" s="414"/>
      <c r="M9" s="414"/>
      <c r="N9" s="414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8"/>
      <c r="Z9" s="415"/>
      <c r="AA9" s="415"/>
      <c r="AB9" s="415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25"/>
      <c r="AN9" s="414"/>
      <c r="AO9" s="425"/>
      <c r="AP9" s="414"/>
      <c r="AQ9" s="414"/>
      <c r="AR9" s="414"/>
      <c r="AS9" s="414"/>
      <c r="AT9" s="414"/>
      <c r="AU9" s="414"/>
      <c r="AV9" s="414"/>
      <c r="AW9" s="430"/>
      <c r="AX9" s="428"/>
      <c r="AY9" s="428"/>
      <c r="AZ9" s="428"/>
      <c r="BA9" s="426"/>
    </row>
    <row r="10" spans="1:56" s="105" customFormat="1" x14ac:dyDescent="0.5">
      <c r="A10" s="420"/>
      <c r="B10" s="410"/>
      <c r="C10" s="420"/>
      <c r="D10" s="413"/>
      <c r="E10" s="418"/>
      <c r="F10" s="418"/>
      <c r="G10" s="414"/>
      <c r="H10" s="414"/>
      <c r="I10" s="415"/>
      <c r="J10" s="415"/>
      <c r="K10" s="415"/>
      <c r="L10" s="414"/>
      <c r="M10" s="414"/>
      <c r="N10" s="414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8"/>
      <c r="Z10" s="415"/>
      <c r="AA10" s="415"/>
      <c r="AB10" s="415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25"/>
      <c r="AN10" s="414"/>
      <c r="AO10" s="425"/>
      <c r="AP10" s="414"/>
      <c r="AQ10" s="414"/>
      <c r="AR10" s="414"/>
      <c r="AS10" s="414"/>
      <c r="AT10" s="414"/>
      <c r="AU10" s="414"/>
      <c r="AV10" s="414"/>
      <c r="AW10" s="430"/>
      <c r="AX10" s="428"/>
      <c r="AY10" s="428"/>
      <c r="AZ10" s="428"/>
      <c r="BA10" s="426"/>
      <c r="BC10" s="431" t="s">
        <v>254</v>
      </c>
      <c r="BD10" s="432"/>
    </row>
    <row r="11" spans="1:56" s="105" customFormat="1" ht="21.75" x14ac:dyDescent="0.5">
      <c r="A11" s="420"/>
      <c r="B11" s="410"/>
      <c r="C11" s="420"/>
      <c r="D11" s="413"/>
      <c r="E11" s="418"/>
      <c r="F11" s="418"/>
      <c r="G11" s="414"/>
      <c r="H11" s="414"/>
      <c r="I11" s="415"/>
      <c r="J11" s="415"/>
      <c r="K11" s="415"/>
      <c r="L11" s="414"/>
      <c r="M11" s="414"/>
      <c r="N11" s="414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8"/>
      <c r="Z11" s="415"/>
      <c r="AA11" s="415"/>
      <c r="AB11" s="415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25"/>
      <c r="AN11" s="414"/>
      <c r="AO11" s="425"/>
      <c r="AP11" s="414"/>
      <c r="AQ11" s="414"/>
      <c r="AR11" s="414"/>
      <c r="AS11" s="414"/>
      <c r="AT11" s="414"/>
      <c r="AU11" s="414"/>
      <c r="AV11" s="414"/>
      <c r="AW11" s="430"/>
      <c r="AX11" s="428"/>
      <c r="AY11" s="428"/>
      <c r="AZ11" s="428"/>
      <c r="BA11" s="426"/>
      <c r="BC11" s="433" t="s">
        <v>255</v>
      </c>
      <c r="BD11" s="434"/>
    </row>
    <row r="12" spans="1:56" s="105" customFormat="1" ht="21.4" customHeight="1" x14ac:dyDescent="0.5">
      <c r="A12" s="420"/>
      <c r="B12" s="411"/>
      <c r="C12" s="420"/>
      <c r="D12" s="405"/>
      <c r="E12" s="418"/>
      <c r="F12" s="418"/>
      <c r="G12" s="414"/>
      <c r="H12" s="414"/>
      <c r="I12" s="415"/>
      <c r="J12" s="415"/>
      <c r="K12" s="415"/>
      <c r="L12" s="414"/>
      <c r="M12" s="414"/>
      <c r="N12" s="414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8"/>
      <c r="Z12" s="415"/>
      <c r="AA12" s="415"/>
      <c r="AB12" s="415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25"/>
      <c r="AN12" s="414"/>
      <c r="AO12" s="425"/>
      <c r="AP12" s="414"/>
      <c r="AQ12" s="414"/>
      <c r="AR12" s="414"/>
      <c r="AS12" s="414"/>
      <c r="AT12" s="414"/>
      <c r="AU12" s="414"/>
      <c r="AV12" s="414"/>
      <c r="AW12" s="430"/>
      <c r="AX12" s="429"/>
      <c r="AY12" s="429"/>
      <c r="AZ12" s="429"/>
      <c r="BA12" s="426"/>
      <c r="BC12" s="216" t="s">
        <v>256</v>
      </c>
      <c r="BD12" s="198" t="s">
        <v>257</v>
      </c>
    </row>
    <row r="13" spans="1:56" x14ac:dyDescent="0.35">
      <c r="A13" s="87">
        <v>1</v>
      </c>
      <c r="B13" s="87"/>
      <c r="C13" s="88"/>
      <c r="D13" s="88"/>
      <c r="E13" s="89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327"/>
      <c r="AY13" s="327"/>
      <c r="AZ13" s="189"/>
      <c r="BA13" s="91">
        <f t="shared" ref="BA13:BA77" si="0">SUM(E13:AZ13)</f>
        <v>0</v>
      </c>
      <c r="BB13" s="84"/>
      <c r="BC13" s="199">
        <f>BA13-ปริมาณงาน!BH10</f>
        <v>0</v>
      </c>
      <c r="BD13" s="200" t="str">
        <f>IF(BC13=0,"ถูกต้อง","ไม่ถูก")</f>
        <v>ถูกต้อง</v>
      </c>
    </row>
    <row r="14" spans="1:56" x14ac:dyDescent="0.35">
      <c r="A14" s="92">
        <v>2</v>
      </c>
      <c r="B14" s="92"/>
      <c r="C14" s="93"/>
      <c r="D14" s="93"/>
      <c r="E14" s="94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328"/>
      <c r="AY14" s="328"/>
      <c r="AZ14" s="190"/>
      <c r="BA14" s="91">
        <f t="shared" si="0"/>
        <v>0</v>
      </c>
      <c r="BB14" s="84"/>
      <c r="BC14" s="199">
        <f>BA14-ปริมาณงาน!BH11</f>
        <v>0</v>
      </c>
      <c r="BD14" s="200" t="str">
        <f t="shared" ref="BD14:BD77" si="1">IF(BC14=0,"ถูกต้อง","ไม่ถูก")</f>
        <v>ถูกต้อง</v>
      </c>
    </row>
    <row r="15" spans="1:56" x14ac:dyDescent="0.35">
      <c r="A15" s="92">
        <v>3</v>
      </c>
      <c r="B15" s="92"/>
      <c r="C15" s="93"/>
      <c r="D15" s="93"/>
      <c r="E15" s="94"/>
      <c r="F15" s="94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328"/>
      <c r="AY15" s="328"/>
      <c r="AZ15" s="190"/>
      <c r="BA15" s="91">
        <f t="shared" si="0"/>
        <v>0</v>
      </c>
      <c r="BB15" s="84"/>
      <c r="BC15" s="199">
        <f>BA15-ปริมาณงาน!BH12</f>
        <v>0</v>
      </c>
      <c r="BD15" s="200" t="str">
        <f t="shared" si="1"/>
        <v>ถูกต้อง</v>
      </c>
    </row>
    <row r="16" spans="1:56" hidden="1" x14ac:dyDescent="0.35">
      <c r="A16" s="92">
        <v>4</v>
      </c>
      <c r="B16" s="92"/>
      <c r="C16" s="93"/>
      <c r="D16" s="93"/>
      <c r="E16" s="94"/>
      <c r="F16" s="94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328"/>
      <c r="AY16" s="328"/>
      <c r="AZ16" s="190"/>
      <c r="BA16" s="91">
        <f t="shared" si="0"/>
        <v>0</v>
      </c>
      <c r="BB16" s="84"/>
      <c r="BC16" s="199">
        <f>BA16-ปริมาณงาน!BH13</f>
        <v>0</v>
      </c>
      <c r="BD16" s="200" t="str">
        <f t="shared" si="1"/>
        <v>ถูกต้อง</v>
      </c>
    </row>
    <row r="17" spans="1:56" hidden="1" x14ac:dyDescent="0.35">
      <c r="A17" s="92">
        <v>5</v>
      </c>
      <c r="B17" s="92"/>
      <c r="C17" s="93"/>
      <c r="D17" s="93"/>
      <c r="E17" s="94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328"/>
      <c r="AY17" s="328"/>
      <c r="AZ17" s="190"/>
      <c r="BA17" s="91">
        <f t="shared" si="0"/>
        <v>0</v>
      </c>
      <c r="BB17" s="84"/>
      <c r="BC17" s="199">
        <f>BA17-ปริมาณงาน!BH14</f>
        <v>0</v>
      </c>
      <c r="BD17" s="200" t="str">
        <f t="shared" si="1"/>
        <v>ถูกต้อง</v>
      </c>
    </row>
    <row r="18" spans="1:56" hidden="1" x14ac:dyDescent="0.35">
      <c r="A18" s="92">
        <v>6</v>
      </c>
      <c r="B18" s="92"/>
      <c r="C18" s="93"/>
      <c r="D18" s="93"/>
      <c r="E18" s="94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328"/>
      <c r="AY18" s="328"/>
      <c r="AZ18" s="190"/>
      <c r="BA18" s="91">
        <f t="shared" si="0"/>
        <v>0</v>
      </c>
      <c r="BB18" s="84"/>
      <c r="BC18" s="199">
        <f>BA18-ปริมาณงาน!BH15</f>
        <v>0</v>
      </c>
      <c r="BD18" s="200" t="str">
        <f t="shared" si="1"/>
        <v>ถูกต้อง</v>
      </c>
    </row>
    <row r="19" spans="1:56" hidden="1" x14ac:dyDescent="0.35">
      <c r="A19" s="92">
        <v>7</v>
      </c>
      <c r="B19" s="92"/>
      <c r="C19" s="93"/>
      <c r="D19" s="93"/>
      <c r="E19" s="94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328"/>
      <c r="AY19" s="328"/>
      <c r="AZ19" s="190"/>
      <c r="BA19" s="91">
        <f t="shared" si="0"/>
        <v>0</v>
      </c>
      <c r="BB19" s="84"/>
      <c r="BC19" s="199">
        <f>BA19-ปริมาณงาน!BH16</f>
        <v>0</v>
      </c>
      <c r="BD19" s="200" t="str">
        <f t="shared" si="1"/>
        <v>ถูกต้อง</v>
      </c>
    </row>
    <row r="20" spans="1:56" hidden="1" x14ac:dyDescent="0.35">
      <c r="A20" s="92">
        <v>8</v>
      </c>
      <c r="B20" s="92"/>
      <c r="C20" s="93"/>
      <c r="D20" s="93"/>
      <c r="E20" s="94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328"/>
      <c r="AY20" s="328"/>
      <c r="AZ20" s="190"/>
      <c r="BA20" s="91">
        <f t="shared" si="0"/>
        <v>0</v>
      </c>
      <c r="BB20" s="84"/>
      <c r="BC20" s="199">
        <f>BA20-ปริมาณงาน!BH17</f>
        <v>0</v>
      </c>
      <c r="BD20" s="200" t="str">
        <f t="shared" si="1"/>
        <v>ถูกต้อง</v>
      </c>
    </row>
    <row r="21" spans="1:56" hidden="1" x14ac:dyDescent="0.35">
      <c r="A21" s="92">
        <v>9</v>
      </c>
      <c r="B21" s="92"/>
      <c r="C21" s="93"/>
      <c r="D21" s="93"/>
      <c r="E21" s="94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328"/>
      <c r="AY21" s="328"/>
      <c r="AZ21" s="190"/>
      <c r="BA21" s="91">
        <f t="shared" si="0"/>
        <v>0</v>
      </c>
      <c r="BB21" s="84"/>
      <c r="BC21" s="199">
        <f>BA21-ปริมาณงาน!BH18</f>
        <v>0</v>
      </c>
      <c r="BD21" s="200" t="str">
        <f t="shared" si="1"/>
        <v>ถูกต้อง</v>
      </c>
    </row>
    <row r="22" spans="1:56" hidden="1" x14ac:dyDescent="0.35">
      <c r="A22" s="92">
        <v>10</v>
      </c>
      <c r="B22" s="92"/>
      <c r="C22" s="93"/>
      <c r="D22" s="93"/>
      <c r="E22" s="94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328"/>
      <c r="AY22" s="328"/>
      <c r="AZ22" s="190"/>
      <c r="BA22" s="91">
        <f t="shared" si="0"/>
        <v>0</v>
      </c>
      <c r="BB22" s="84"/>
      <c r="BC22" s="199">
        <f>BA22-ปริมาณงาน!BH19</f>
        <v>0</v>
      </c>
      <c r="BD22" s="200" t="str">
        <f t="shared" si="1"/>
        <v>ถูกต้อง</v>
      </c>
    </row>
    <row r="23" spans="1:56" hidden="1" x14ac:dyDescent="0.35">
      <c r="A23" s="92">
        <v>11</v>
      </c>
      <c r="B23" s="92"/>
      <c r="C23" s="93"/>
      <c r="D23" s="93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328"/>
      <c r="AY23" s="328"/>
      <c r="AZ23" s="190"/>
      <c r="BA23" s="91">
        <f t="shared" si="0"/>
        <v>0</v>
      </c>
      <c r="BB23" s="84"/>
      <c r="BC23" s="199">
        <f>BA23-ปริมาณงาน!BH20</f>
        <v>0</v>
      </c>
      <c r="BD23" s="200" t="str">
        <f t="shared" si="1"/>
        <v>ถูกต้อง</v>
      </c>
    </row>
    <row r="24" spans="1:56" hidden="1" x14ac:dyDescent="0.35">
      <c r="A24" s="92">
        <v>12</v>
      </c>
      <c r="B24" s="92"/>
      <c r="C24" s="93"/>
      <c r="D24" s="93"/>
      <c r="E24" s="94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328"/>
      <c r="AY24" s="328"/>
      <c r="AZ24" s="190"/>
      <c r="BA24" s="91">
        <f t="shared" si="0"/>
        <v>0</v>
      </c>
      <c r="BB24" s="84"/>
      <c r="BC24" s="199">
        <f>BA24-ปริมาณงาน!BH21</f>
        <v>0</v>
      </c>
      <c r="BD24" s="200" t="str">
        <f t="shared" si="1"/>
        <v>ถูกต้อง</v>
      </c>
    </row>
    <row r="25" spans="1:56" hidden="1" x14ac:dyDescent="0.35">
      <c r="A25" s="92">
        <v>13</v>
      </c>
      <c r="B25" s="92"/>
      <c r="C25" s="93"/>
      <c r="D25" s="93"/>
      <c r="E25" s="94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328"/>
      <c r="AY25" s="328"/>
      <c r="AZ25" s="190"/>
      <c r="BA25" s="91">
        <f t="shared" si="0"/>
        <v>0</v>
      </c>
      <c r="BB25" s="84"/>
      <c r="BC25" s="199">
        <f>BA25-ปริมาณงาน!BH22</f>
        <v>0</v>
      </c>
      <c r="BD25" s="200" t="str">
        <f t="shared" si="1"/>
        <v>ถูกต้อง</v>
      </c>
    </row>
    <row r="26" spans="1:56" hidden="1" x14ac:dyDescent="0.35">
      <c r="A26" s="92">
        <v>14</v>
      </c>
      <c r="B26" s="92"/>
      <c r="C26" s="93"/>
      <c r="D26" s="93"/>
      <c r="E26" s="94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328"/>
      <c r="AY26" s="328"/>
      <c r="AZ26" s="190"/>
      <c r="BA26" s="91">
        <f t="shared" si="0"/>
        <v>0</v>
      </c>
      <c r="BB26" s="84"/>
      <c r="BC26" s="199">
        <f>BA26-ปริมาณงาน!BH23</f>
        <v>0</v>
      </c>
      <c r="BD26" s="200" t="str">
        <f t="shared" si="1"/>
        <v>ถูกต้อง</v>
      </c>
    </row>
    <row r="27" spans="1:56" hidden="1" x14ac:dyDescent="0.35">
      <c r="A27" s="92">
        <v>15</v>
      </c>
      <c r="B27" s="92"/>
      <c r="C27" s="93"/>
      <c r="D27" s="93"/>
      <c r="E27" s="94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328"/>
      <c r="AY27" s="328"/>
      <c r="AZ27" s="190"/>
      <c r="BA27" s="91">
        <f t="shared" si="0"/>
        <v>0</v>
      </c>
      <c r="BB27" s="84"/>
      <c r="BC27" s="199">
        <f>BA27-ปริมาณงาน!BH24</f>
        <v>0</v>
      </c>
      <c r="BD27" s="200" t="str">
        <f t="shared" si="1"/>
        <v>ถูกต้อง</v>
      </c>
    </row>
    <row r="28" spans="1:56" hidden="1" x14ac:dyDescent="0.35">
      <c r="A28" s="92">
        <v>16</v>
      </c>
      <c r="B28" s="92"/>
      <c r="C28" s="93"/>
      <c r="D28" s="93"/>
      <c r="E28" s="94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328"/>
      <c r="AY28" s="328"/>
      <c r="AZ28" s="190"/>
      <c r="BA28" s="91">
        <f t="shared" si="0"/>
        <v>0</v>
      </c>
      <c r="BB28" s="84"/>
      <c r="BC28" s="199">
        <f>BA28-ปริมาณงาน!BH25</f>
        <v>0</v>
      </c>
      <c r="BD28" s="200" t="str">
        <f t="shared" si="1"/>
        <v>ถูกต้อง</v>
      </c>
    </row>
    <row r="29" spans="1:56" hidden="1" x14ac:dyDescent="0.35">
      <c r="A29" s="92">
        <v>17</v>
      </c>
      <c r="B29" s="92"/>
      <c r="C29" s="93"/>
      <c r="D29" s="93"/>
      <c r="E29" s="94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328"/>
      <c r="AY29" s="328"/>
      <c r="AZ29" s="190"/>
      <c r="BA29" s="91">
        <f t="shared" si="0"/>
        <v>0</v>
      </c>
      <c r="BB29" s="84"/>
      <c r="BC29" s="199">
        <f>BA29-ปริมาณงาน!BH26</f>
        <v>0</v>
      </c>
      <c r="BD29" s="200" t="str">
        <f t="shared" si="1"/>
        <v>ถูกต้อง</v>
      </c>
    </row>
    <row r="30" spans="1:56" hidden="1" x14ac:dyDescent="0.35">
      <c r="A30" s="92">
        <v>18</v>
      </c>
      <c r="B30" s="92"/>
      <c r="C30" s="93"/>
      <c r="D30" s="93"/>
      <c r="E30" s="94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328"/>
      <c r="AY30" s="328"/>
      <c r="AZ30" s="190"/>
      <c r="BA30" s="91">
        <f t="shared" si="0"/>
        <v>0</v>
      </c>
      <c r="BB30" s="84"/>
      <c r="BC30" s="199">
        <f>BA30-ปริมาณงาน!BH27</f>
        <v>0</v>
      </c>
      <c r="BD30" s="200" t="str">
        <f t="shared" si="1"/>
        <v>ถูกต้อง</v>
      </c>
    </row>
    <row r="31" spans="1:56" hidden="1" x14ac:dyDescent="0.35">
      <c r="A31" s="92">
        <v>19</v>
      </c>
      <c r="B31" s="92"/>
      <c r="C31" s="93"/>
      <c r="D31" s="93"/>
      <c r="E31" s="94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328"/>
      <c r="AY31" s="328"/>
      <c r="AZ31" s="190"/>
      <c r="BA31" s="91">
        <f t="shared" si="0"/>
        <v>0</v>
      </c>
      <c r="BB31" s="84"/>
      <c r="BC31" s="199">
        <f>BA31-ปริมาณงาน!BH28</f>
        <v>0</v>
      </c>
      <c r="BD31" s="200" t="str">
        <f t="shared" si="1"/>
        <v>ถูกต้อง</v>
      </c>
    </row>
    <row r="32" spans="1:56" hidden="1" x14ac:dyDescent="0.35">
      <c r="A32" s="92">
        <v>20</v>
      </c>
      <c r="B32" s="92"/>
      <c r="C32" s="93"/>
      <c r="D32" s="93"/>
      <c r="E32" s="94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328"/>
      <c r="AY32" s="328"/>
      <c r="AZ32" s="190"/>
      <c r="BA32" s="91">
        <f t="shared" si="0"/>
        <v>0</v>
      </c>
      <c r="BB32" s="84"/>
      <c r="BC32" s="199">
        <f>BA32-ปริมาณงาน!BH29</f>
        <v>0</v>
      </c>
      <c r="BD32" s="200" t="str">
        <f t="shared" si="1"/>
        <v>ถูกต้อง</v>
      </c>
    </row>
    <row r="33" spans="1:56" hidden="1" x14ac:dyDescent="0.35">
      <c r="A33" s="92">
        <v>21</v>
      </c>
      <c r="B33" s="92"/>
      <c r="C33" s="93"/>
      <c r="D33" s="93"/>
      <c r="E33" s="94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328"/>
      <c r="AY33" s="328"/>
      <c r="AZ33" s="190"/>
      <c r="BA33" s="91">
        <f t="shared" si="0"/>
        <v>0</v>
      </c>
      <c r="BB33" s="84"/>
      <c r="BC33" s="199">
        <f>BA33-ปริมาณงาน!BH30</f>
        <v>0</v>
      </c>
      <c r="BD33" s="200" t="str">
        <f t="shared" si="1"/>
        <v>ถูกต้อง</v>
      </c>
    </row>
    <row r="34" spans="1:56" hidden="1" x14ac:dyDescent="0.35">
      <c r="A34" s="92">
        <v>22</v>
      </c>
      <c r="B34" s="92"/>
      <c r="C34" s="93"/>
      <c r="D34" s="93"/>
      <c r="E34" s="94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328"/>
      <c r="AY34" s="328"/>
      <c r="AZ34" s="190"/>
      <c r="BA34" s="91">
        <f t="shared" si="0"/>
        <v>0</v>
      </c>
      <c r="BB34" s="84"/>
      <c r="BC34" s="199">
        <f>BA34-ปริมาณงาน!BH31</f>
        <v>0</v>
      </c>
      <c r="BD34" s="200" t="str">
        <f t="shared" si="1"/>
        <v>ถูกต้อง</v>
      </c>
    </row>
    <row r="35" spans="1:56" hidden="1" x14ac:dyDescent="0.35">
      <c r="A35" s="92">
        <v>23</v>
      </c>
      <c r="B35" s="92"/>
      <c r="C35" s="93"/>
      <c r="D35" s="93"/>
      <c r="E35" s="94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328"/>
      <c r="AY35" s="328"/>
      <c r="AZ35" s="190"/>
      <c r="BA35" s="91">
        <f t="shared" si="0"/>
        <v>0</v>
      </c>
      <c r="BB35" s="84"/>
      <c r="BC35" s="199">
        <f>BA35-ปริมาณงาน!BH32</f>
        <v>0</v>
      </c>
      <c r="BD35" s="200" t="str">
        <f t="shared" si="1"/>
        <v>ถูกต้อง</v>
      </c>
    </row>
    <row r="36" spans="1:56" hidden="1" x14ac:dyDescent="0.35">
      <c r="A36" s="92">
        <v>24</v>
      </c>
      <c r="B36" s="92"/>
      <c r="C36" s="93"/>
      <c r="D36" s="93"/>
      <c r="E36" s="94"/>
      <c r="F36" s="94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328"/>
      <c r="AY36" s="328"/>
      <c r="AZ36" s="190"/>
      <c r="BA36" s="91">
        <f t="shared" si="0"/>
        <v>0</v>
      </c>
      <c r="BB36" s="84"/>
      <c r="BC36" s="199">
        <f>BA36-ปริมาณงาน!BH33</f>
        <v>0</v>
      </c>
      <c r="BD36" s="200" t="str">
        <f t="shared" si="1"/>
        <v>ถูกต้อง</v>
      </c>
    </row>
    <row r="37" spans="1:56" hidden="1" x14ac:dyDescent="0.35">
      <c r="A37" s="92">
        <v>25</v>
      </c>
      <c r="B37" s="92"/>
      <c r="C37" s="93"/>
      <c r="D37" s="93"/>
      <c r="E37" s="94"/>
      <c r="F37" s="94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328"/>
      <c r="AY37" s="328"/>
      <c r="AZ37" s="190"/>
      <c r="BA37" s="91">
        <f t="shared" si="0"/>
        <v>0</v>
      </c>
      <c r="BB37" s="84"/>
      <c r="BC37" s="199">
        <f>BA37-ปริมาณงาน!BH34</f>
        <v>0</v>
      </c>
      <c r="BD37" s="200" t="str">
        <f t="shared" si="1"/>
        <v>ถูกต้อง</v>
      </c>
    </row>
    <row r="38" spans="1:56" hidden="1" x14ac:dyDescent="0.35">
      <c r="A38" s="92">
        <v>26</v>
      </c>
      <c r="B38" s="92"/>
      <c r="C38" s="93"/>
      <c r="D38" s="93"/>
      <c r="E38" s="94"/>
      <c r="F38" s="94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328"/>
      <c r="AY38" s="328"/>
      <c r="AZ38" s="190"/>
      <c r="BA38" s="91">
        <f t="shared" si="0"/>
        <v>0</v>
      </c>
      <c r="BB38" s="84"/>
      <c r="BC38" s="199">
        <f>BA38-ปริมาณงาน!BH35</f>
        <v>0</v>
      </c>
      <c r="BD38" s="200" t="str">
        <f t="shared" si="1"/>
        <v>ถูกต้อง</v>
      </c>
    </row>
    <row r="39" spans="1:56" hidden="1" x14ac:dyDescent="0.35">
      <c r="A39" s="92">
        <v>27</v>
      </c>
      <c r="B39" s="92"/>
      <c r="C39" s="93"/>
      <c r="D39" s="93"/>
      <c r="E39" s="94"/>
      <c r="F39" s="94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328"/>
      <c r="AY39" s="328"/>
      <c r="AZ39" s="190"/>
      <c r="BA39" s="91">
        <f t="shared" si="0"/>
        <v>0</v>
      </c>
      <c r="BB39" s="84"/>
      <c r="BC39" s="199">
        <f>BA39-ปริมาณงาน!BH36</f>
        <v>0</v>
      </c>
      <c r="BD39" s="200" t="str">
        <f t="shared" si="1"/>
        <v>ถูกต้อง</v>
      </c>
    </row>
    <row r="40" spans="1:56" hidden="1" x14ac:dyDescent="0.35">
      <c r="A40" s="92">
        <v>28</v>
      </c>
      <c r="B40" s="92"/>
      <c r="C40" s="93"/>
      <c r="D40" s="93"/>
      <c r="E40" s="94"/>
      <c r="F40" s="9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328"/>
      <c r="AY40" s="328"/>
      <c r="AZ40" s="190"/>
      <c r="BA40" s="91">
        <f t="shared" si="0"/>
        <v>0</v>
      </c>
      <c r="BB40" s="84"/>
      <c r="BC40" s="199">
        <f>BA40-ปริมาณงาน!BH37</f>
        <v>0</v>
      </c>
      <c r="BD40" s="200" t="str">
        <f t="shared" si="1"/>
        <v>ถูกต้อง</v>
      </c>
    </row>
    <row r="41" spans="1:56" hidden="1" x14ac:dyDescent="0.35">
      <c r="A41" s="92">
        <v>29</v>
      </c>
      <c r="B41" s="92"/>
      <c r="C41" s="93"/>
      <c r="D41" s="93"/>
      <c r="E41" s="94"/>
      <c r="F41" s="94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328"/>
      <c r="AY41" s="328"/>
      <c r="AZ41" s="190"/>
      <c r="BA41" s="91">
        <f t="shared" si="0"/>
        <v>0</v>
      </c>
      <c r="BB41" s="84"/>
      <c r="BC41" s="199">
        <f>BA41-ปริมาณงาน!BH38</f>
        <v>0</v>
      </c>
      <c r="BD41" s="200" t="str">
        <f t="shared" si="1"/>
        <v>ถูกต้อง</v>
      </c>
    </row>
    <row r="42" spans="1:56" hidden="1" x14ac:dyDescent="0.35">
      <c r="A42" s="92">
        <v>30</v>
      </c>
      <c r="B42" s="92"/>
      <c r="C42" s="93"/>
      <c r="D42" s="93"/>
      <c r="E42" s="94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328"/>
      <c r="AY42" s="328"/>
      <c r="AZ42" s="190"/>
      <c r="BA42" s="91">
        <f t="shared" si="0"/>
        <v>0</v>
      </c>
      <c r="BB42" s="84"/>
      <c r="BC42" s="199">
        <f>BA42-ปริมาณงาน!BH39</f>
        <v>0</v>
      </c>
      <c r="BD42" s="200" t="str">
        <f t="shared" si="1"/>
        <v>ถูกต้อง</v>
      </c>
    </row>
    <row r="43" spans="1:56" hidden="1" x14ac:dyDescent="0.35">
      <c r="A43" s="92">
        <v>31</v>
      </c>
      <c r="B43" s="92"/>
      <c r="C43" s="93"/>
      <c r="D43" s="93"/>
      <c r="E43" s="94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328"/>
      <c r="AY43" s="328"/>
      <c r="AZ43" s="190"/>
      <c r="BA43" s="91">
        <f t="shared" si="0"/>
        <v>0</v>
      </c>
      <c r="BB43" s="84"/>
      <c r="BC43" s="199">
        <f>BA43-ปริมาณงาน!BH40</f>
        <v>0</v>
      </c>
      <c r="BD43" s="200" t="str">
        <f t="shared" si="1"/>
        <v>ถูกต้อง</v>
      </c>
    </row>
    <row r="44" spans="1:56" hidden="1" x14ac:dyDescent="0.35">
      <c r="A44" s="92">
        <v>32</v>
      </c>
      <c r="B44" s="92"/>
      <c r="C44" s="93"/>
      <c r="D44" s="93"/>
      <c r="E44" s="94"/>
      <c r="F44" s="94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328"/>
      <c r="AY44" s="328"/>
      <c r="AZ44" s="190"/>
      <c r="BA44" s="91">
        <f t="shared" si="0"/>
        <v>0</v>
      </c>
      <c r="BB44" s="84"/>
      <c r="BC44" s="199">
        <f>BA44-ปริมาณงาน!BH41</f>
        <v>0</v>
      </c>
      <c r="BD44" s="200" t="str">
        <f t="shared" si="1"/>
        <v>ถูกต้อง</v>
      </c>
    </row>
    <row r="45" spans="1:56" hidden="1" x14ac:dyDescent="0.35">
      <c r="A45" s="92">
        <v>33</v>
      </c>
      <c r="B45" s="92"/>
      <c r="C45" s="93"/>
      <c r="D45" s="93"/>
      <c r="E45" s="94"/>
      <c r="F45" s="94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328"/>
      <c r="AY45" s="328"/>
      <c r="AZ45" s="190"/>
      <c r="BA45" s="91">
        <f t="shared" si="0"/>
        <v>0</v>
      </c>
      <c r="BB45" s="84"/>
      <c r="BC45" s="199">
        <f>BA45-ปริมาณงาน!BH42</f>
        <v>0</v>
      </c>
      <c r="BD45" s="200" t="str">
        <f t="shared" si="1"/>
        <v>ถูกต้อง</v>
      </c>
    </row>
    <row r="46" spans="1:56" hidden="1" x14ac:dyDescent="0.35">
      <c r="A46" s="92">
        <v>34</v>
      </c>
      <c r="B46" s="92"/>
      <c r="C46" s="93"/>
      <c r="D46" s="93"/>
      <c r="E46" s="94"/>
      <c r="F46" s="94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328"/>
      <c r="AY46" s="328"/>
      <c r="AZ46" s="190"/>
      <c r="BA46" s="91">
        <f t="shared" si="0"/>
        <v>0</v>
      </c>
      <c r="BB46" s="84"/>
      <c r="BC46" s="199">
        <f>BA46-ปริมาณงาน!BH43</f>
        <v>0</v>
      </c>
      <c r="BD46" s="200" t="str">
        <f t="shared" si="1"/>
        <v>ถูกต้อง</v>
      </c>
    </row>
    <row r="47" spans="1:56" hidden="1" x14ac:dyDescent="0.35">
      <c r="A47" s="92">
        <v>35</v>
      </c>
      <c r="B47" s="92"/>
      <c r="C47" s="93"/>
      <c r="D47" s="93"/>
      <c r="E47" s="94"/>
      <c r="F47" s="94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328"/>
      <c r="AY47" s="328"/>
      <c r="AZ47" s="190"/>
      <c r="BA47" s="91">
        <f t="shared" si="0"/>
        <v>0</v>
      </c>
      <c r="BB47" s="84"/>
      <c r="BC47" s="199">
        <f>BA47-ปริมาณงาน!BH44</f>
        <v>0</v>
      </c>
      <c r="BD47" s="200" t="str">
        <f t="shared" si="1"/>
        <v>ถูกต้อง</v>
      </c>
    </row>
    <row r="48" spans="1:56" hidden="1" x14ac:dyDescent="0.35">
      <c r="A48" s="92">
        <v>36</v>
      </c>
      <c r="B48" s="92"/>
      <c r="C48" s="93"/>
      <c r="D48" s="93"/>
      <c r="E48" s="94"/>
      <c r="F48" s="94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328"/>
      <c r="AY48" s="328"/>
      <c r="AZ48" s="190"/>
      <c r="BA48" s="91">
        <f t="shared" si="0"/>
        <v>0</v>
      </c>
      <c r="BB48" s="84"/>
      <c r="BC48" s="199">
        <f>BA48-ปริมาณงาน!BH45</f>
        <v>0</v>
      </c>
      <c r="BD48" s="200" t="str">
        <f t="shared" si="1"/>
        <v>ถูกต้อง</v>
      </c>
    </row>
    <row r="49" spans="1:56" hidden="1" x14ac:dyDescent="0.35">
      <c r="A49" s="92">
        <v>37</v>
      </c>
      <c r="B49" s="92"/>
      <c r="C49" s="93"/>
      <c r="D49" s="93"/>
      <c r="E49" s="94"/>
      <c r="F49" s="94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328"/>
      <c r="AY49" s="328"/>
      <c r="AZ49" s="190"/>
      <c r="BA49" s="91">
        <f t="shared" si="0"/>
        <v>0</v>
      </c>
      <c r="BB49" s="84"/>
      <c r="BC49" s="199">
        <f>BA49-ปริมาณงาน!BH46</f>
        <v>0</v>
      </c>
      <c r="BD49" s="200" t="str">
        <f t="shared" si="1"/>
        <v>ถูกต้อง</v>
      </c>
    </row>
    <row r="50" spans="1:56" hidden="1" x14ac:dyDescent="0.35">
      <c r="A50" s="92">
        <v>38</v>
      </c>
      <c r="B50" s="92"/>
      <c r="C50" s="93"/>
      <c r="D50" s="93"/>
      <c r="E50" s="94"/>
      <c r="F50" s="94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328"/>
      <c r="AY50" s="328"/>
      <c r="AZ50" s="190"/>
      <c r="BA50" s="91">
        <f t="shared" si="0"/>
        <v>0</v>
      </c>
      <c r="BB50" s="84"/>
      <c r="BC50" s="199">
        <f>BA50-ปริมาณงาน!BH47</f>
        <v>0</v>
      </c>
      <c r="BD50" s="200" t="str">
        <f t="shared" si="1"/>
        <v>ถูกต้อง</v>
      </c>
    </row>
    <row r="51" spans="1:56" hidden="1" x14ac:dyDescent="0.35">
      <c r="A51" s="92">
        <v>39</v>
      </c>
      <c r="B51" s="92"/>
      <c r="C51" s="93"/>
      <c r="D51" s="93"/>
      <c r="E51" s="94"/>
      <c r="F51" s="94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328"/>
      <c r="AY51" s="328"/>
      <c r="AZ51" s="190"/>
      <c r="BA51" s="91">
        <f t="shared" si="0"/>
        <v>0</v>
      </c>
      <c r="BB51" s="84"/>
      <c r="BC51" s="199">
        <f>BA51-ปริมาณงาน!BH48</f>
        <v>0</v>
      </c>
      <c r="BD51" s="200" t="str">
        <f t="shared" si="1"/>
        <v>ถูกต้อง</v>
      </c>
    </row>
    <row r="52" spans="1:56" hidden="1" x14ac:dyDescent="0.35">
      <c r="A52" s="92">
        <v>40</v>
      </c>
      <c r="B52" s="92"/>
      <c r="C52" s="93"/>
      <c r="D52" s="93"/>
      <c r="E52" s="94"/>
      <c r="F52" s="94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328"/>
      <c r="AY52" s="328"/>
      <c r="AZ52" s="190"/>
      <c r="BA52" s="91">
        <f t="shared" si="0"/>
        <v>0</v>
      </c>
      <c r="BB52" s="84"/>
      <c r="BC52" s="199">
        <f>BA52-ปริมาณงาน!BH49</f>
        <v>0</v>
      </c>
      <c r="BD52" s="200" t="str">
        <f t="shared" si="1"/>
        <v>ถูกต้อง</v>
      </c>
    </row>
    <row r="53" spans="1:56" hidden="1" x14ac:dyDescent="0.35">
      <c r="A53" s="92">
        <v>41</v>
      </c>
      <c r="B53" s="92"/>
      <c r="C53" s="93"/>
      <c r="D53" s="93"/>
      <c r="E53" s="94"/>
      <c r="F53" s="94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328"/>
      <c r="AY53" s="328"/>
      <c r="AZ53" s="190"/>
      <c r="BA53" s="91">
        <f t="shared" si="0"/>
        <v>0</v>
      </c>
      <c r="BB53" s="84"/>
      <c r="BC53" s="199">
        <f>BA53-ปริมาณงาน!BH50</f>
        <v>0</v>
      </c>
      <c r="BD53" s="200" t="str">
        <f t="shared" si="1"/>
        <v>ถูกต้อง</v>
      </c>
    </row>
    <row r="54" spans="1:56" hidden="1" x14ac:dyDescent="0.35">
      <c r="A54" s="92">
        <v>42</v>
      </c>
      <c r="B54" s="92"/>
      <c r="C54" s="93"/>
      <c r="D54" s="93"/>
      <c r="E54" s="94"/>
      <c r="F54" s="94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328"/>
      <c r="AY54" s="328"/>
      <c r="AZ54" s="190"/>
      <c r="BA54" s="91">
        <f t="shared" si="0"/>
        <v>0</v>
      </c>
      <c r="BB54" s="84"/>
      <c r="BC54" s="199">
        <f>BA54-ปริมาณงาน!BH51</f>
        <v>0</v>
      </c>
      <c r="BD54" s="200" t="str">
        <f t="shared" si="1"/>
        <v>ถูกต้อง</v>
      </c>
    </row>
    <row r="55" spans="1:56" hidden="1" x14ac:dyDescent="0.35">
      <c r="A55" s="92">
        <v>43</v>
      </c>
      <c r="B55" s="92"/>
      <c r="C55" s="93"/>
      <c r="D55" s="93"/>
      <c r="E55" s="94"/>
      <c r="F55" s="94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328"/>
      <c r="AY55" s="328"/>
      <c r="AZ55" s="190"/>
      <c r="BA55" s="91">
        <f t="shared" si="0"/>
        <v>0</v>
      </c>
      <c r="BB55" s="84"/>
      <c r="BC55" s="199">
        <f>BA55-ปริมาณงาน!BH52</f>
        <v>0</v>
      </c>
      <c r="BD55" s="200" t="str">
        <f t="shared" si="1"/>
        <v>ถูกต้อง</v>
      </c>
    </row>
    <row r="56" spans="1:56" hidden="1" x14ac:dyDescent="0.35">
      <c r="A56" s="92">
        <v>44</v>
      </c>
      <c r="B56" s="92"/>
      <c r="C56" s="93"/>
      <c r="D56" s="93"/>
      <c r="E56" s="94"/>
      <c r="F56" s="94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328"/>
      <c r="AY56" s="328"/>
      <c r="AZ56" s="190"/>
      <c r="BA56" s="91">
        <f t="shared" si="0"/>
        <v>0</v>
      </c>
      <c r="BB56" s="84"/>
      <c r="BC56" s="199">
        <f>BA56-ปริมาณงาน!BH53</f>
        <v>0</v>
      </c>
      <c r="BD56" s="200" t="str">
        <f t="shared" si="1"/>
        <v>ถูกต้อง</v>
      </c>
    </row>
    <row r="57" spans="1:56" hidden="1" x14ac:dyDescent="0.35">
      <c r="A57" s="92">
        <v>45</v>
      </c>
      <c r="B57" s="92"/>
      <c r="C57" s="93"/>
      <c r="D57" s="93"/>
      <c r="E57" s="94"/>
      <c r="F57" s="94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328"/>
      <c r="AY57" s="328"/>
      <c r="AZ57" s="190"/>
      <c r="BA57" s="91">
        <f t="shared" si="0"/>
        <v>0</v>
      </c>
      <c r="BB57" s="84"/>
      <c r="BC57" s="199">
        <f>BA57-ปริมาณงาน!BH54</f>
        <v>0</v>
      </c>
      <c r="BD57" s="200" t="str">
        <f t="shared" si="1"/>
        <v>ถูกต้อง</v>
      </c>
    </row>
    <row r="58" spans="1:56" hidden="1" x14ac:dyDescent="0.35">
      <c r="A58" s="92">
        <v>46</v>
      </c>
      <c r="B58" s="92"/>
      <c r="C58" s="93"/>
      <c r="D58" s="93"/>
      <c r="E58" s="94"/>
      <c r="F58" s="94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328"/>
      <c r="AY58" s="328"/>
      <c r="AZ58" s="190"/>
      <c r="BA58" s="91">
        <f t="shared" si="0"/>
        <v>0</v>
      </c>
      <c r="BB58" s="84"/>
      <c r="BC58" s="199">
        <f>BA58-ปริมาณงาน!BH55</f>
        <v>0</v>
      </c>
      <c r="BD58" s="200" t="str">
        <f t="shared" si="1"/>
        <v>ถูกต้อง</v>
      </c>
    </row>
    <row r="59" spans="1:56" hidden="1" x14ac:dyDescent="0.35">
      <c r="A59" s="92">
        <v>47</v>
      </c>
      <c r="B59" s="92"/>
      <c r="C59" s="93"/>
      <c r="D59" s="93"/>
      <c r="E59" s="94"/>
      <c r="F59" s="94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328"/>
      <c r="AY59" s="328"/>
      <c r="AZ59" s="190"/>
      <c r="BA59" s="91">
        <f t="shared" si="0"/>
        <v>0</v>
      </c>
      <c r="BB59" s="84"/>
      <c r="BC59" s="199">
        <f>BA59-ปริมาณงาน!BH56</f>
        <v>0</v>
      </c>
      <c r="BD59" s="200" t="str">
        <f t="shared" si="1"/>
        <v>ถูกต้อง</v>
      </c>
    </row>
    <row r="60" spans="1:56" hidden="1" x14ac:dyDescent="0.35">
      <c r="A60" s="92">
        <v>48</v>
      </c>
      <c r="B60" s="92"/>
      <c r="C60" s="93"/>
      <c r="D60" s="93"/>
      <c r="E60" s="94"/>
      <c r="F60" s="94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328"/>
      <c r="AY60" s="328"/>
      <c r="AZ60" s="190"/>
      <c r="BA60" s="91">
        <f t="shared" si="0"/>
        <v>0</v>
      </c>
      <c r="BB60" s="84"/>
      <c r="BC60" s="199">
        <f>BA60-ปริมาณงาน!BH57</f>
        <v>0</v>
      </c>
      <c r="BD60" s="200" t="str">
        <f t="shared" si="1"/>
        <v>ถูกต้อง</v>
      </c>
    </row>
    <row r="61" spans="1:56" hidden="1" x14ac:dyDescent="0.35">
      <c r="A61" s="92">
        <v>49</v>
      </c>
      <c r="B61" s="92"/>
      <c r="C61" s="93"/>
      <c r="D61" s="93"/>
      <c r="E61" s="94"/>
      <c r="F61" s="94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328"/>
      <c r="AY61" s="328"/>
      <c r="AZ61" s="190"/>
      <c r="BA61" s="91">
        <f t="shared" si="0"/>
        <v>0</v>
      </c>
      <c r="BB61" s="84"/>
      <c r="BC61" s="199">
        <f>BA61-ปริมาณงาน!BH58</f>
        <v>0</v>
      </c>
      <c r="BD61" s="200" t="str">
        <f t="shared" si="1"/>
        <v>ถูกต้อง</v>
      </c>
    </row>
    <row r="62" spans="1:56" hidden="1" x14ac:dyDescent="0.35">
      <c r="A62" s="92">
        <v>50</v>
      </c>
      <c r="B62" s="92"/>
      <c r="C62" s="93"/>
      <c r="D62" s="93"/>
      <c r="E62" s="94"/>
      <c r="F62" s="94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328"/>
      <c r="AY62" s="328"/>
      <c r="AZ62" s="190"/>
      <c r="BA62" s="91">
        <f t="shared" si="0"/>
        <v>0</v>
      </c>
      <c r="BB62" s="84"/>
      <c r="BC62" s="199">
        <f>BA62-ปริมาณงาน!BH59</f>
        <v>0</v>
      </c>
      <c r="BD62" s="200" t="str">
        <f t="shared" si="1"/>
        <v>ถูกต้อง</v>
      </c>
    </row>
    <row r="63" spans="1:56" hidden="1" x14ac:dyDescent="0.35">
      <c r="A63" s="92">
        <v>51</v>
      </c>
      <c r="B63" s="92"/>
      <c r="C63" s="93"/>
      <c r="D63" s="93"/>
      <c r="E63" s="94"/>
      <c r="F63" s="94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328"/>
      <c r="AY63" s="328"/>
      <c r="AZ63" s="190"/>
      <c r="BA63" s="91">
        <f t="shared" si="0"/>
        <v>0</v>
      </c>
      <c r="BB63" s="84"/>
      <c r="BC63" s="199">
        <f>BA63-ปริมาณงาน!BH60</f>
        <v>0</v>
      </c>
      <c r="BD63" s="200" t="str">
        <f t="shared" si="1"/>
        <v>ถูกต้อง</v>
      </c>
    </row>
    <row r="64" spans="1:56" hidden="1" x14ac:dyDescent="0.35">
      <c r="A64" s="92">
        <v>52</v>
      </c>
      <c r="B64" s="92"/>
      <c r="C64" s="93"/>
      <c r="D64" s="93"/>
      <c r="E64" s="94"/>
      <c r="F64" s="94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328"/>
      <c r="AY64" s="328"/>
      <c r="AZ64" s="190"/>
      <c r="BA64" s="91">
        <f t="shared" si="0"/>
        <v>0</v>
      </c>
      <c r="BB64" s="84"/>
      <c r="BC64" s="199">
        <f>BA64-ปริมาณงาน!BH61</f>
        <v>0</v>
      </c>
      <c r="BD64" s="200" t="str">
        <f t="shared" si="1"/>
        <v>ถูกต้อง</v>
      </c>
    </row>
    <row r="65" spans="1:56" hidden="1" x14ac:dyDescent="0.35">
      <c r="A65" s="92">
        <v>53</v>
      </c>
      <c r="B65" s="92"/>
      <c r="C65" s="93"/>
      <c r="D65" s="93"/>
      <c r="E65" s="94"/>
      <c r="F65" s="94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328"/>
      <c r="AY65" s="328"/>
      <c r="AZ65" s="190"/>
      <c r="BA65" s="91">
        <f t="shared" si="0"/>
        <v>0</v>
      </c>
      <c r="BB65" s="84"/>
      <c r="BC65" s="199">
        <f>BA65-ปริมาณงาน!BH62</f>
        <v>0</v>
      </c>
      <c r="BD65" s="200" t="str">
        <f t="shared" si="1"/>
        <v>ถูกต้อง</v>
      </c>
    </row>
    <row r="66" spans="1:56" hidden="1" x14ac:dyDescent="0.35">
      <c r="A66" s="92">
        <v>54</v>
      </c>
      <c r="B66" s="92"/>
      <c r="C66" s="93"/>
      <c r="D66" s="93"/>
      <c r="E66" s="94"/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328"/>
      <c r="AY66" s="328"/>
      <c r="AZ66" s="190"/>
      <c r="BA66" s="91">
        <f t="shared" si="0"/>
        <v>0</v>
      </c>
      <c r="BB66" s="84"/>
      <c r="BC66" s="199">
        <f>BA66-ปริมาณงาน!BH63</f>
        <v>0</v>
      </c>
      <c r="BD66" s="200" t="str">
        <f t="shared" si="1"/>
        <v>ถูกต้อง</v>
      </c>
    </row>
    <row r="67" spans="1:56" hidden="1" x14ac:dyDescent="0.35">
      <c r="A67" s="92">
        <v>55</v>
      </c>
      <c r="B67" s="92"/>
      <c r="C67" s="93"/>
      <c r="D67" s="93"/>
      <c r="E67" s="94"/>
      <c r="F67" s="94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328"/>
      <c r="AY67" s="328"/>
      <c r="AZ67" s="190"/>
      <c r="BA67" s="91">
        <f t="shared" si="0"/>
        <v>0</v>
      </c>
      <c r="BB67" s="84"/>
      <c r="BC67" s="199">
        <f>BA67-ปริมาณงาน!BH64</f>
        <v>0</v>
      </c>
      <c r="BD67" s="200" t="str">
        <f t="shared" si="1"/>
        <v>ถูกต้อง</v>
      </c>
    </row>
    <row r="68" spans="1:56" hidden="1" x14ac:dyDescent="0.35">
      <c r="A68" s="92">
        <v>56</v>
      </c>
      <c r="B68" s="92"/>
      <c r="C68" s="93"/>
      <c r="D68" s="93"/>
      <c r="E68" s="94"/>
      <c r="F68" s="94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328"/>
      <c r="AY68" s="328"/>
      <c r="AZ68" s="190"/>
      <c r="BA68" s="91">
        <f t="shared" si="0"/>
        <v>0</v>
      </c>
      <c r="BB68" s="84"/>
      <c r="BC68" s="199">
        <f>BA68-ปริมาณงาน!BH65</f>
        <v>0</v>
      </c>
      <c r="BD68" s="200" t="str">
        <f t="shared" si="1"/>
        <v>ถูกต้อง</v>
      </c>
    </row>
    <row r="69" spans="1:56" hidden="1" x14ac:dyDescent="0.35">
      <c r="A69" s="92">
        <v>57</v>
      </c>
      <c r="B69" s="92"/>
      <c r="C69" s="93"/>
      <c r="D69" s="93"/>
      <c r="E69" s="94"/>
      <c r="F69" s="94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328"/>
      <c r="AY69" s="328"/>
      <c r="AZ69" s="190"/>
      <c r="BA69" s="91">
        <f t="shared" si="0"/>
        <v>0</v>
      </c>
      <c r="BB69" s="84"/>
      <c r="BC69" s="199">
        <f>BA69-ปริมาณงาน!BH66</f>
        <v>0</v>
      </c>
      <c r="BD69" s="200" t="str">
        <f t="shared" si="1"/>
        <v>ถูกต้อง</v>
      </c>
    </row>
    <row r="70" spans="1:56" hidden="1" x14ac:dyDescent="0.35">
      <c r="A70" s="92">
        <v>58</v>
      </c>
      <c r="B70" s="92"/>
      <c r="C70" s="93"/>
      <c r="D70" s="93"/>
      <c r="E70" s="94"/>
      <c r="F70" s="94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328"/>
      <c r="AY70" s="328"/>
      <c r="AZ70" s="190"/>
      <c r="BA70" s="91">
        <f t="shared" si="0"/>
        <v>0</v>
      </c>
      <c r="BB70" s="84"/>
      <c r="BC70" s="199">
        <f>BA70-ปริมาณงาน!BH67</f>
        <v>0</v>
      </c>
      <c r="BD70" s="200" t="str">
        <f t="shared" si="1"/>
        <v>ถูกต้อง</v>
      </c>
    </row>
    <row r="71" spans="1:56" hidden="1" x14ac:dyDescent="0.35">
      <c r="A71" s="92">
        <v>59</v>
      </c>
      <c r="B71" s="92"/>
      <c r="C71" s="93"/>
      <c r="D71" s="93"/>
      <c r="E71" s="94"/>
      <c r="F71" s="94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328"/>
      <c r="AY71" s="328"/>
      <c r="AZ71" s="190"/>
      <c r="BA71" s="91">
        <f t="shared" si="0"/>
        <v>0</v>
      </c>
      <c r="BB71" s="84"/>
      <c r="BC71" s="199">
        <f>BA71-ปริมาณงาน!BH68</f>
        <v>0</v>
      </c>
      <c r="BD71" s="200" t="str">
        <f t="shared" si="1"/>
        <v>ถูกต้อง</v>
      </c>
    </row>
    <row r="72" spans="1:56" hidden="1" x14ac:dyDescent="0.35">
      <c r="A72" s="92">
        <v>60</v>
      </c>
      <c r="B72" s="92"/>
      <c r="C72" s="93"/>
      <c r="D72" s="93"/>
      <c r="E72" s="94"/>
      <c r="F72" s="94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328"/>
      <c r="AY72" s="328"/>
      <c r="AZ72" s="190"/>
      <c r="BA72" s="91">
        <f t="shared" si="0"/>
        <v>0</v>
      </c>
      <c r="BB72" s="84"/>
      <c r="BC72" s="199">
        <f>BA72-ปริมาณงาน!BH69</f>
        <v>0</v>
      </c>
      <c r="BD72" s="200" t="str">
        <f t="shared" si="1"/>
        <v>ถูกต้อง</v>
      </c>
    </row>
    <row r="73" spans="1:56" hidden="1" x14ac:dyDescent="0.35">
      <c r="A73" s="92">
        <v>61</v>
      </c>
      <c r="B73" s="92"/>
      <c r="C73" s="93"/>
      <c r="D73" s="93"/>
      <c r="E73" s="94"/>
      <c r="F73" s="94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328"/>
      <c r="AY73" s="328"/>
      <c r="AZ73" s="190"/>
      <c r="BA73" s="91">
        <f t="shared" si="0"/>
        <v>0</v>
      </c>
      <c r="BB73" s="84"/>
      <c r="BC73" s="199">
        <f>BA73-ปริมาณงาน!BH70</f>
        <v>0</v>
      </c>
      <c r="BD73" s="200" t="str">
        <f t="shared" si="1"/>
        <v>ถูกต้อง</v>
      </c>
    </row>
    <row r="74" spans="1:56" hidden="1" x14ac:dyDescent="0.35">
      <c r="A74" s="92">
        <v>62</v>
      </c>
      <c r="B74" s="92"/>
      <c r="C74" s="93"/>
      <c r="D74" s="93"/>
      <c r="E74" s="94"/>
      <c r="F74" s="94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328"/>
      <c r="AY74" s="328"/>
      <c r="AZ74" s="190"/>
      <c r="BA74" s="91">
        <f t="shared" si="0"/>
        <v>0</v>
      </c>
      <c r="BB74" s="84"/>
      <c r="BC74" s="199">
        <f>BA74-ปริมาณงาน!BH71</f>
        <v>0</v>
      </c>
      <c r="BD74" s="200" t="str">
        <f t="shared" si="1"/>
        <v>ถูกต้อง</v>
      </c>
    </row>
    <row r="75" spans="1:56" hidden="1" x14ac:dyDescent="0.35">
      <c r="A75" s="92">
        <v>63</v>
      </c>
      <c r="B75" s="92"/>
      <c r="C75" s="93"/>
      <c r="D75" s="93"/>
      <c r="E75" s="94"/>
      <c r="F75" s="94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328"/>
      <c r="AY75" s="328"/>
      <c r="AZ75" s="190"/>
      <c r="BA75" s="91">
        <f t="shared" si="0"/>
        <v>0</v>
      </c>
      <c r="BB75" s="84"/>
      <c r="BC75" s="199">
        <f>BA75-ปริมาณงาน!BH72</f>
        <v>0</v>
      </c>
      <c r="BD75" s="200" t="str">
        <f t="shared" si="1"/>
        <v>ถูกต้อง</v>
      </c>
    </row>
    <row r="76" spans="1:56" hidden="1" x14ac:dyDescent="0.35">
      <c r="A76" s="92">
        <v>64</v>
      </c>
      <c r="B76" s="92"/>
      <c r="C76" s="93"/>
      <c r="D76" s="93"/>
      <c r="E76" s="94"/>
      <c r="F76" s="94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328"/>
      <c r="AY76" s="328"/>
      <c r="AZ76" s="190"/>
      <c r="BA76" s="91">
        <f t="shared" si="0"/>
        <v>0</v>
      </c>
      <c r="BB76" s="84"/>
      <c r="BC76" s="199">
        <f>BA76-ปริมาณงาน!BH73</f>
        <v>0</v>
      </c>
      <c r="BD76" s="200" t="str">
        <f t="shared" si="1"/>
        <v>ถูกต้อง</v>
      </c>
    </row>
    <row r="77" spans="1:56" hidden="1" x14ac:dyDescent="0.35">
      <c r="A77" s="92">
        <v>65</v>
      </c>
      <c r="B77" s="92"/>
      <c r="C77" s="93"/>
      <c r="D77" s="93"/>
      <c r="E77" s="94"/>
      <c r="F77" s="94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328"/>
      <c r="AY77" s="328"/>
      <c r="AZ77" s="190"/>
      <c r="BA77" s="91">
        <f t="shared" si="0"/>
        <v>0</v>
      </c>
      <c r="BB77" s="84"/>
      <c r="BC77" s="199">
        <f>BA77-ปริมาณงาน!BH74</f>
        <v>0</v>
      </c>
      <c r="BD77" s="200" t="str">
        <f t="shared" si="1"/>
        <v>ถูกต้อง</v>
      </c>
    </row>
    <row r="78" spans="1:56" hidden="1" x14ac:dyDescent="0.35">
      <c r="A78" s="92">
        <v>66</v>
      </c>
      <c r="B78" s="92"/>
      <c r="C78" s="93"/>
      <c r="D78" s="93"/>
      <c r="E78" s="94"/>
      <c r="F78" s="94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328"/>
      <c r="AY78" s="328"/>
      <c r="AZ78" s="190"/>
      <c r="BA78" s="91">
        <f t="shared" ref="BA78:BA132" si="2">SUM(E78:AZ78)</f>
        <v>0</v>
      </c>
      <c r="BB78" s="84"/>
      <c r="BC78" s="199">
        <f>BA78-ปริมาณงาน!BH75</f>
        <v>0</v>
      </c>
      <c r="BD78" s="200" t="str">
        <f t="shared" ref="BD78:BD133" si="3">IF(BC78=0,"ถูกต้อง","ไม่ถูก")</f>
        <v>ถูกต้อง</v>
      </c>
    </row>
    <row r="79" spans="1:56" hidden="1" x14ac:dyDescent="0.35">
      <c r="A79" s="92">
        <v>67</v>
      </c>
      <c r="B79" s="92"/>
      <c r="C79" s="93"/>
      <c r="D79" s="93"/>
      <c r="E79" s="94"/>
      <c r="F79" s="94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328"/>
      <c r="AY79" s="328"/>
      <c r="AZ79" s="190"/>
      <c r="BA79" s="91">
        <f t="shared" si="2"/>
        <v>0</v>
      </c>
      <c r="BB79" s="84"/>
      <c r="BC79" s="199">
        <f>BA79-ปริมาณงาน!BH76</f>
        <v>0</v>
      </c>
      <c r="BD79" s="200" t="str">
        <f t="shared" si="3"/>
        <v>ถูกต้อง</v>
      </c>
    </row>
    <row r="80" spans="1:56" hidden="1" x14ac:dyDescent="0.35">
      <c r="A80" s="92">
        <v>68</v>
      </c>
      <c r="B80" s="92"/>
      <c r="C80" s="93"/>
      <c r="D80" s="93"/>
      <c r="E80" s="94"/>
      <c r="F80" s="94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328"/>
      <c r="AY80" s="328"/>
      <c r="AZ80" s="190"/>
      <c r="BA80" s="91">
        <f t="shared" si="2"/>
        <v>0</v>
      </c>
      <c r="BB80" s="84"/>
      <c r="BC80" s="199">
        <f>BA80-ปริมาณงาน!BH77</f>
        <v>0</v>
      </c>
      <c r="BD80" s="200" t="str">
        <f t="shared" si="3"/>
        <v>ถูกต้อง</v>
      </c>
    </row>
    <row r="81" spans="1:56" hidden="1" x14ac:dyDescent="0.35">
      <c r="A81" s="92">
        <v>69</v>
      </c>
      <c r="B81" s="92"/>
      <c r="C81" s="93"/>
      <c r="D81" s="93"/>
      <c r="E81" s="94"/>
      <c r="F81" s="94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328"/>
      <c r="AY81" s="328"/>
      <c r="AZ81" s="190"/>
      <c r="BA81" s="91">
        <f t="shared" si="2"/>
        <v>0</v>
      </c>
      <c r="BB81" s="84"/>
      <c r="BC81" s="199">
        <f>BA81-ปริมาณงาน!BH78</f>
        <v>0</v>
      </c>
      <c r="BD81" s="200" t="str">
        <f t="shared" si="3"/>
        <v>ถูกต้อง</v>
      </c>
    </row>
    <row r="82" spans="1:56" hidden="1" x14ac:dyDescent="0.35">
      <c r="A82" s="92">
        <v>70</v>
      </c>
      <c r="B82" s="92"/>
      <c r="C82" s="93"/>
      <c r="D82" s="93"/>
      <c r="E82" s="94"/>
      <c r="F82" s="94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328"/>
      <c r="AY82" s="328"/>
      <c r="AZ82" s="190"/>
      <c r="BA82" s="91">
        <f t="shared" si="2"/>
        <v>0</v>
      </c>
      <c r="BB82" s="84"/>
      <c r="BC82" s="199">
        <f>BA82-ปริมาณงาน!BH79</f>
        <v>0</v>
      </c>
      <c r="BD82" s="200" t="str">
        <f t="shared" si="3"/>
        <v>ถูกต้อง</v>
      </c>
    </row>
    <row r="83" spans="1:56" hidden="1" x14ac:dyDescent="0.35">
      <c r="A83" s="92">
        <v>71</v>
      </c>
      <c r="B83" s="92"/>
      <c r="C83" s="93"/>
      <c r="D83" s="93"/>
      <c r="E83" s="94"/>
      <c r="F83" s="94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328"/>
      <c r="AY83" s="328"/>
      <c r="AZ83" s="190"/>
      <c r="BA83" s="91">
        <f t="shared" si="2"/>
        <v>0</v>
      </c>
      <c r="BB83" s="84"/>
      <c r="BC83" s="199">
        <f>BA83-ปริมาณงาน!BH80</f>
        <v>0</v>
      </c>
      <c r="BD83" s="200" t="str">
        <f t="shared" si="3"/>
        <v>ถูกต้อง</v>
      </c>
    </row>
    <row r="84" spans="1:56" hidden="1" x14ac:dyDescent="0.35">
      <c r="A84" s="92">
        <v>72</v>
      </c>
      <c r="B84" s="92"/>
      <c r="C84" s="93"/>
      <c r="D84" s="93"/>
      <c r="E84" s="94"/>
      <c r="F84" s="94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328"/>
      <c r="AY84" s="328"/>
      <c r="AZ84" s="190"/>
      <c r="BA84" s="91">
        <f t="shared" si="2"/>
        <v>0</v>
      </c>
      <c r="BB84" s="84"/>
      <c r="BC84" s="199">
        <f>BA84-ปริมาณงาน!BH81</f>
        <v>0</v>
      </c>
      <c r="BD84" s="200" t="str">
        <f t="shared" si="3"/>
        <v>ถูกต้อง</v>
      </c>
    </row>
    <row r="85" spans="1:56" hidden="1" x14ac:dyDescent="0.35">
      <c r="A85" s="92">
        <v>73</v>
      </c>
      <c r="B85" s="92"/>
      <c r="C85" s="93"/>
      <c r="D85" s="93"/>
      <c r="E85" s="94"/>
      <c r="F85" s="94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328"/>
      <c r="AY85" s="328"/>
      <c r="AZ85" s="190"/>
      <c r="BA85" s="91">
        <f t="shared" si="2"/>
        <v>0</v>
      </c>
      <c r="BB85" s="84"/>
      <c r="BC85" s="199">
        <f>BA85-ปริมาณงาน!BH82</f>
        <v>0</v>
      </c>
      <c r="BD85" s="200" t="str">
        <f t="shared" si="3"/>
        <v>ถูกต้อง</v>
      </c>
    </row>
    <row r="86" spans="1:56" hidden="1" x14ac:dyDescent="0.35">
      <c r="A86" s="92">
        <v>74</v>
      </c>
      <c r="B86" s="92"/>
      <c r="C86" s="93"/>
      <c r="D86" s="93"/>
      <c r="E86" s="94"/>
      <c r="F86" s="94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328"/>
      <c r="AY86" s="328"/>
      <c r="AZ86" s="190"/>
      <c r="BA86" s="91">
        <f t="shared" si="2"/>
        <v>0</v>
      </c>
      <c r="BB86" s="84"/>
      <c r="BC86" s="199">
        <f>BA86-ปริมาณงาน!BH83</f>
        <v>0</v>
      </c>
      <c r="BD86" s="200" t="str">
        <f t="shared" si="3"/>
        <v>ถูกต้อง</v>
      </c>
    </row>
    <row r="87" spans="1:56" hidden="1" x14ac:dyDescent="0.35">
      <c r="A87" s="92">
        <v>75</v>
      </c>
      <c r="B87" s="92"/>
      <c r="C87" s="93"/>
      <c r="D87" s="93"/>
      <c r="E87" s="94"/>
      <c r="F87" s="94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328"/>
      <c r="AY87" s="328"/>
      <c r="AZ87" s="190"/>
      <c r="BA87" s="91">
        <f t="shared" si="2"/>
        <v>0</v>
      </c>
      <c r="BB87" s="84"/>
      <c r="BC87" s="199">
        <f>BA87-ปริมาณงาน!BH84</f>
        <v>0</v>
      </c>
      <c r="BD87" s="200" t="str">
        <f t="shared" si="3"/>
        <v>ถูกต้อง</v>
      </c>
    </row>
    <row r="88" spans="1:56" hidden="1" x14ac:dyDescent="0.35">
      <c r="A88" s="92">
        <v>76</v>
      </c>
      <c r="B88" s="92"/>
      <c r="C88" s="93"/>
      <c r="D88" s="93"/>
      <c r="E88" s="94"/>
      <c r="F88" s="94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328"/>
      <c r="AY88" s="328"/>
      <c r="AZ88" s="190"/>
      <c r="BA88" s="91">
        <f t="shared" si="2"/>
        <v>0</v>
      </c>
      <c r="BB88" s="84"/>
      <c r="BC88" s="199">
        <f>BA88-ปริมาณงาน!BH85</f>
        <v>0</v>
      </c>
      <c r="BD88" s="200" t="str">
        <f t="shared" si="3"/>
        <v>ถูกต้อง</v>
      </c>
    </row>
    <row r="89" spans="1:56" hidden="1" x14ac:dyDescent="0.35">
      <c r="A89" s="92">
        <v>77</v>
      </c>
      <c r="B89" s="92"/>
      <c r="C89" s="93"/>
      <c r="D89" s="93"/>
      <c r="E89" s="94"/>
      <c r="F89" s="94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328"/>
      <c r="AY89" s="328"/>
      <c r="AZ89" s="190"/>
      <c r="BA89" s="91">
        <f t="shared" si="2"/>
        <v>0</v>
      </c>
      <c r="BB89" s="84"/>
      <c r="BC89" s="199">
        <f>BA89-ปริมาณงาน!BH86</f>
        <v>0</v>
      </c>
      <c r="BD89" s="200" t="str">
        <f t="shared" si="3"/>
        <v>ถูกต้อง</v>
      </c>
    </row>
    <row r="90" spans="1:56" hidden="1" x14ac:dyDescent="0.35">
      <c r="A90" s="92">
        <v>78</v>
      </c>
      <c r="B90" s="92"/>
      <c r="C90" s="93"/>
      <c r="D90" s="93"/>
      <c r="E90" s="94"/>
      <c r="F90" s="94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328"/>
      <c r="AY90" s="328"/>
      <c r="AZ90" s="190"/>
      <c r="BA90" s="91">
        <f t="shared" si="2"/>
        <v>0</v>
      </c>
      <c r="BB90" s="84"/>
      <c r="BC90" s="199">
        <f>BA90-ปริมาณงาน!BH87</f>
        <v>0</v>
      </c>
      <c r="BD90" s="200" t="str">
        <f t="shared" si="3"/>
        <v>ถูกต้อง</v>
      </c>
    </row>
    <row r="91" spans="1:56" hidden="1" x14ac:dyDescent="0.35">
      <c r="A91" s="92">
        <v>79</v>
      </c>
      <c r="B91" s="92"/>
      <c r="C91" s="93"/>
      <c r="D91" s="93"/>
      <c r="E91" s="94"/>
      <c r="F91" s="94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328"/>
      <c r="AY91" s="328"/>
      <c r="AZ91" s="190"/>
      <c r="BA91" s="91">
        <f t="shared" si="2"/>
        <v>0</v>
      </c>
      <c r="BB91" s="84"/>
      <c r="BC91" s="199">
        <f>BA91-ปริมาณงาน!BH88</f>
        <v>0</v>
      </c>
      <c r="BD91" s="200" t="str">
        <f t="shared" si="3"/>
        <v>ถูกต้อง</v>
      </c>
    </row>
    <row r="92" spans="1:56" hidden="1" x14ac:dyDescent="0.35">
      <c r="A92" s="92">
        <v>80</v>
      </c>
      <c r="B92" s="92"/>
      <c r="C92" s="93"/>
      <c r="D92" s="93"/>
      <c r="E92" s="94"/>
      <c r="F92" s="94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328"/>
      <c r="AY92" s="328"/>
      <c r="AZ92" s="190"/>
      <c r="BA92" s="91">
        <f t="shared" si="2"/>
        <v>0</v>
      </c>
      <c r="BB92" s="84"/>
      <c r="BC92" s="199">
        <f>BA92-ปริมาณงาน!BH89</f>
        <v>0</v>
      </c>
      <c r="BD92" s="200" t="str">
        <f t="shared" si="3"/>
        <v>ถูกต้อง</v>
      </c>
    </row>
    <row r="93" spans="1:56" hidden="1" x14ac:dyDescent="0.35">
      <c r="A93" s="92">
        <v>81</v>
      </c>
      <c r="B93" s="92"/>
      <c r="C93" s="93"/>
      <c r="D93" s="93"/>
      <c r="E93" s="94"/>
      <c r="F93" s="94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328"/>
      <c r="AY93" s="328"/>
      <c r="AZ93" s="190"/>
      <c r="BA93" s="91">
        <f t="shared" si="2"/>
        <v>0</v>
      </c>
      <c r="BB93" s="84"/>
      <c r="BC93" s="199">
        <f>BA93-ปริมาณงาน!BH90</f>
        <v>0</v>
      </c>
      <c r="BD93" s="200" t="str">
        <f t="shared" si="3"/>
        <v>ถูกต้อง</v>
      </c>
    </row>
    <row r="94" spans="1:56" hidden="1" x14ac:dyDescent="0.35">
      <c r="A94" s="92">
        <v>82</v>
      </c>
      <c r="B94" s="92"/>
      <c r="C94" s="93"/>
      <c r="D94" s="93"/>
      <c r="E94" s="94"/>
      <c r="F94" s="94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328"/>
      <c r="AY94" s="328"/>
      <c r="AZ94" s="190"/>
      <c r="BA94" s="91">
        <f t="shared" si="2"/>
        <v>0</v>
      </c>
      <c r="BB94" s="84"/>
      <c r="BC94" s="199">
        <f>BA94-ปริมาณงาน!BH91</f>
        <v>0</v>
      </c>
      <c r="BD94" s="200" t="str">
        <f t="shared" si="3"/>
        <v>ถูกต้อง</v>
      </c>
    </row>
    <row r="95" spans="1:56" hidden="1" x14ac:dyDescent="0.35">
      <c r="A95" s="92">
        <v>83</v>
      </c>
      <c r="B95" s="92"/>
      <c r="C95" s="93"/>
      <c r="D95" s="93"/>
      <c r="E95" s="94"/>
      <c r="F95" s="94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328"/>
      <c r="AY95" s="328"/>
      <c r="AZ95" s="190"/>
      <c r="BA95" s="91">
        <f t="shared" si="2"/>
        <v>0</v>
      </c>
      <c r="BB95" s="84"/>
      <c r="BC95" s="199">
        <f>BA95-ปริมาณงาน!BH92</f>
        <v>0</v>
      </c>
      <c r="BD95" s="200" t="str">
        <f t="shared" si="3"/>
        <v>ถูกต้อง</v>
      </c>
    </row>
    <row r="96" spans="1:56" hidden="1" x14ac:dyDescent="0.35">
      <c r="A96" s="92">
        <v>84</v>
      </c>
      <c r="B96" s="92"/>
      <c r="C96" s="93"/>
      <c r="D96" s="93"/>
      <c r="E96" s="94"/>
      <c r="F96" s="94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328"/>
      <c r="AY96" s="328"/>
      <c r="AZ96" s="190"/>
      <c r="BA96" s="91">
        <f t="shared" si="2"/>
        <v>0</v>
      </c>
      <c r="BB96" s="84"/>
      <c r="BC96" s="199">
        <f>BA96-ปริมาณงาน!BH93</f>
        <v>0</v>
      </c>
      <c r="BD96" s="200" t="str">
        <f t="shared" si="3"/>
        <v>ถูกต้อง</v>
      </c>
    </row>
    <row r="97" spans="1:56" hidden="1" x14ac:dyDescent="0.35">
      <c r="A97" s="92">
        <v>85</v>
      </c>
      <c r="B97" s="92"/>
      <c r="C97" s="93"/>
      <c r="D97" s="93"/>
      <c r="E97" s="94"/>
      <c r="F97" s="94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328"/>
      <c r="AY97" s="328"/>
      <c r="AZ97" s="190"/>
      <c r="BA97" s="91">
        <f t="shared" si="2"/>
        <v>0</v>
      </c>
      <c r="BB97" s="84"/>
      <c r="BC97" s="199">
        <f>BA97-ปริมาณงาน!BH94</f>
        <v>0</v>
      </c>
      <c r="BD97" s="200" t="str">
        <f t="shared" si="3"/>
        <v>ถูกต้อง</v>
      </c>
    </row>
    <row r="98" spans="1:56" hidden="1" x14ac:dyDescent="0.35">
      <c r="A98" s="92">
        <v>86</v>
      </c>
      <c r="B98" s="92"/>
      <c r="C98" s="93"/>
      <c r="D98" s="93"/>
      <c r="E98" s="94"/>
      <c r="F98" s="94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328"/>
      <c r="AY98" s="328"/>
      <c r="AZ98" s="190"/>
      <c r="BA98" s="91">
        <f t="shared" si="2"/>
        <v>0</v>
      </c>
      <c r="BB98" s="84"/>
      <c r="BC98" s="199">
        <f>BA98-ปริมาณงาน!BH95</f>
        <v>0</v>
      </c>
      <c r="BD98" s="200" t="str">
        <f t="shared" si="3"/>
        <v>ถูกต้อง</v>
      </c>
    </row>
    <row r="99" spans="1:56" hidden="1" x14ac:dyDescent="0.35">
      <c r="A99" s="92">
        <v>87</v>
      </c>
      <c r="B99" s="92"/>
      <c r="C99" s="93"/>
      <c r="D99" s="93"/>
      <c r="E99" s="94"/>
      <c r="F99" s="94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328"/>
      <c r="AY99" s="328"/>
      <c r="AZ99" s="190"/>
      <c r="BA99" s="91">
        <f t="shared" si="2"/>
        <v>0</v>
      </c>
      <c r="BB99" s="84"/>
      <c r="BC99" s="199">
        <f>BA99-ปริมาณงาน!BH96</f>
        <v>0</v>
      </c>
      <c r="BD99" s="200" t="str">
        <f t="shared" si="3"/>
        <v>ถูกต้อง</v>
      </c>
    </row>
    <row r="100" spans="1:56" hidden="1" x14ac:dyDescent="0.35">
      <c r="A100" s="92">
        <v>88</v>
      </c>
      <c r="B100" s="92"/>
      <c r="C100" s="93"/>
      <c r="D100" s="93"/>
      <c r="E100" s="94"/>
      <c r="F100" s="94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328"/>
      <c r="AY100" s="328"/>
      <c r="AZ100" s="190"/>
      <c r="BA100" s="91">
        <f t="shared" si="2"/>
        <v>0</v>
      </c>
      <c r="BB100" s="84"/>
      <c r="BC100" s="199">
        <f>BA100-ปริมาณงาน!BH97</f>
        <v>0</v>
      </c>
      <c r="BD100" s="200" t="str">
        <f t="shared" si="3"/>
        <v>ถูกต้อง</v>
      </c>
    </row>
    <row r="101" spans="1:56" hidden="1" x14ac:dyDescent="0.35">
      <c r="A101" s="92">
        <v>89</v>
      </c>
      <c r="B101" s="92"/>
      <c r="C101" s="93"/>
      <c r="D101" s="93"/>
      <c r="E101" s="94"/>
      <c r="F101" s="94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328"/>
      <c r="AY101" s="328"/>
      <c r="AZ101" s="190"/>
      <c r="BA101" s="91">
        <f t="shared" si="2"/>
        <v>0</v>
      </c>
      <c r="BB101" s="84"/>
      <c r="BC101" s="199">
        <f>BA101-ปริมาณงาน!BH98</f>
        <v>0</v>
      </c>
      <c r="BD101" s="200" t="str">
        <f t="shared" si="3"/>
        <v>ถูกต้อง</v>
      </c>
    </row>
    <row r="102" spans="1:56" hidden="1" x14ac:dyDescent="0.35">
      <c r="A102" s="92">
        <v>90</v>
      </c>
      <c r="B102" s="92"/>
      <c r="C102" s="93"/>
      <c r="D102" s="93"/>
      <c r="E102" s="94"/>
      <c r="F102" s="94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328"/>
      <c r="AY102" s="328"/>
      <c r="AZ102" s="190"/>
      <c r="BA102" s="91">
        <f t="shared" si="2"/>
        <v>0</v>
      </c>
      <c r="BB102" s="84"/>
      <c r="BC102" s="199">
        <f>BA102-ปริมาณงาน!BH99</f>
        <v>0</v>
      </c>
      <c r="BD102" s="200" t="str">
        <f t="shared" si="3"/>
        <v>ถูกต้อง</v>
      </c>
    </row>
    <row r="103" spans="1:56" hidden="1" x14ac:dyDescent="0.35">
      <c r="A103" s="92">
        <v>91</v>
      </c>
      <c r="B103" s="92"/>
      <c r="C103" s="93"/>
      <c r="D103" s="93"/>
      <c r="E103" s="94"/>
      <c r="F103" s="94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328"/>
      <c r="AY103" s="328"/>
      <c r="AZ103" s="190"/>
      <c r="BA103" s="91">
        <f t="shared" si="2"/>
        <v>0</v>
      </c>
      <c r="BB103" s="84"/>
      <c r="BC103" s="199">
        <f>BA103-ปริมาณงาน!BH100</f>
        <v>0</v>
      </c>
      <c r="BD103" s="200" t="str">
        <f t="shared" si="3"/>
        <v>ถูกต้อง</v>
      </c>
    </row>
    <row r="104" spans="1:56" hidden="1" x14ac:dyDescent="0.35">
      <c r="A104" s="92">
        <v>92</v>
      </c>
      <c r="B104" s="92"/>
      <c r="C104" s="93"/>
      <c r="D104" s="93"/>
      <c r="E104" s="94"/>
      <c r="F104" s="94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328"/>
      <c r="AY104" s="328"/>
      <c r="AZ104" s="190"/>
      <c r="BA104" s="91">
        <f t="shared" si="2"/>
        <v>0</v>
      </c>
      <c r="BB104" s="84"/>
      <c r="BC104" s="199">
        <f>BA104-ปริมาณงาน!BH101</f>
        <v>0</v>
      </c>
      <c r="BD104" s="200" t="str">
        <f t="shared" si="3"/>
        <v>ถูกต้อง</v>
      </c>
    </row>
    <row r="105" spans="1:56" hidden="1" x14ac:dyDescent="0.35">
      <c r="A105" s="92">
        <v>93</v>
      </c>
      <c r="B105" s="92"/>
      <c r="C105" s="93"/>
      <c r="D105" s="93"/>
      <c r="E105" s="94"/>
      <c r="F105" s="94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328"/>
      <c r="AY105" s="328"/>
      <c r="AZ105" s="190"/>
      <c r="BA105" s="91">
        <f t="shared" si="2"/>
        <v>0</v>
      </c>
      <c r="BB105" s="84"/>
      <c r="BC105" s="199">
        <f>BA105-ปริมาณงาน!BH102</f>
        <v>0</v>
      </c>
      <c r="BD105" s="200" t="str">
        <f t="shared" si="3"/>
        <v>ถูกต้อง</v>
      </c>
    </row>
    <row r="106" spans="1:56" hidden="1" x14ac:dyDescent="0.35">
      <c r="A106" s="92">
        <v>94</v>
      </c>
      <c r="B106" s="92"/>
      <c r="C106" s="93"/>
      <c r="D106" s="93"/>
      <c r="E106" s="94"/>
      <c r="F106" s="94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328"/>
      <c r="AY106" s="328"/>
      <c r="AZ106" s="190"/>
      <c r="BA106" s="91">
        <f t="shared" si="2"/>
        <v>0</v>
      </c>
      <c r="BB106" s="84"/>
      <c r="BC106" s="199">
        <f>BA106-ปริมาณงาน!BH103</f>
        <v>0</v>
      </c>
      <c r="BD106" s="200" t="str">
        <f t="shared" si="3"/>
        <v>ถูกต้อง</v>
      </c>
    </row>
    <row r="107" spans="1:56" hidden="1" x14ac:dyDescent="0.35">
      <c r="A107" s="92">
        <v>95</v>
      </c>
      <c r="B107" s="92"/>
      <c r="C107" s="93"/>
      <c r="D107" s="93"/>
      <c r="E107" s="94"/>
      <c r="F107" s="94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328"/>
      <c r="AY107" s="328"/>
      <c r="AZ107" s="190"/>
      <c r="BA107" s="91">
        <f t="shared" si="2"/>
        <v>0</v>
      </c>
      <c r="BB107" s="84"/>
      <c r="BC107" s="199">
        <f>BA107-ปริมาณงาน!BH104</f>
        <v>0</v>
      </c>
      <c r="BD107" s="200" t="str">
        <f t="shared" si="3"/>
        <v>ถูกต้อง</v>
      </c>
    </row>
    <row r="108" spans="1:56" hidden="1" x14ac:dyDescent="0.35">
      <c r="A108" s="92">
        <v>96</v>
      </c>
      <c r="B108" s="92"/>
      <c r="C108" s="93"/>
      <c r="D108" s="93"/>
      <c r="E108" s="94"/>
      <c r="F108" s="94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328"/>
      <c r="AY108" s="328"/>
      <c r="AZ108" s="190"/>
      <c r="BA108" s="91">
        <f t="shared" si="2"/>
        <v>0</v>
      </c>
      <c r="BB108" s="84"/>
      <c r="BC108" s="199">
        <f>BA108-ปริมาณงาน!BH105</f>
        <v>0</v>
      </c>
      <c r="BD108" s="200" t="str">
        <f t="shared" si="3"/>
        <v>ถูกต้อง</v>
      </c>
    </row>
    <row r="109" spans="1:56" hidden="1" x14ac:dyDescent="0.35">
      <c r="A109" s="92">
        <v>97</v>
      </c>
      <c r="B109" s="92"/>
      <c r="C109" s="93"/>
      <c r="D109" s="93"/>
      <c r="E109" s="94"/>
      <c r="F109" s="94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328"/>
      <c r="AY109" s="328"/>
      <c r="AZ109" s="190"/>
      <c r="BA109" s="91">
        <f t="shared" si="2"/>
        <v>0</v>
      </c>
      <c r="BB109" s="84"/>
      <c r="BC109" s="199">
        <f>BA109-ปริมาณงาน!BH106</f>
        <v>0</v>
      </c>
      <c r="BD109" s="200" t="str">
        <f t="shared" si="3"/>
        <v>ถูกต้อง</v>
      </c>
    </row>
    <row r="110" spans="1:56" hidden="1" x14ac:dyDescent="0.35">
      <c r="A110" s="92">
        <v>98</v>
      </c>
      <c r="B110" s="92"/>
      <c r="C110" s="93"/>
      <c r="D110" s="93"/>
      <c r="E110" s="94"/>
      <c r="F110" s="94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328"/>
      <c r="AY110" s="328"/>
      <c r="AZ110" s="190"/>
      <c r="BA110" s="91">
        <f t="shared" si="2"/>
        <v>0</v>
      </c>
      <c r="BB110" s="84"/>
      <c r="BC110" s="199">
        <f>BA110-ปริมาณงาน!BH107</f>
        <v>0</v>
      </c>
      <c r="BD110" s="200" t="str">
        <f t="shared" si="3"/>
        <v>ถูกต้อง</v>
      </c>
    </row>
    <row r="111" spans="1:56" hidden="1" x14ac:dyDescent="0.35">
      <c r="A111" s="92">
        <v>99</v>
      </c>
      <c r="B111" s="92"/>
      <c r="C111" s="93"/>
      <c r="D111" s="93"/>
      <c r="E111" s="94"/>
      <c r="F111" s="94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328"/>
      <c r="AY111" s="328"/>
      <c r="AZ111" s="190"/>
      <c r="BA111" s="91">
        <f t="shared" si="2"/>
        <v>0</v>
      </c>
      <c r="BB111" s="84"/>
      <c r="BC111" s="199">
        <f>BA111-ปริมาณงาน!BH108</f>
        <v>0</v>
      </c>
      <c r="BD111" s="200" t="str">
        <f t="shared" si="3"/>
        <v>ถูกต้อง</v>
      </c>
    </row>
    <row r="112" spans="1:56" hidden="1" x14ac:dyDescent="0.35">
      <c r="A112" s="92">
        <v>100</v>
      </c>
      <c r="B112" s="92"/>
      <c r="C112" s="93"/>
      <c r="D112" s="93"/>
      <c r="E112" s="94"/>
      <c r="F112" s="94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328"/>
      <c r="AY112" s="328"/>
      <c r="AZ112" s="190"/>
      <c r="BA112" s="91">
        <f t="shared" si="2"/>
        <v>0</v>
      </c>
      <c r="BB112" s="84"/>
      <c r="BC112" s="199">
        <f>BA112-ปริมาณงาน!BH109</f>
        <v>0</v>
      </c>
      <c r="BD112" s="200" t="str">
        <f t="shared" si="3"/>
        <v>ถูกต้อง</v>
      </c>
    </row>
    <row r="113" spans="1:56" hidden="1" x14ac:dyDescent="0.35">
      <c r="A113" s="92">
        <v>101</v>
      </c>
      <c r="B113" s="92"/>
      <c r="C113" s="93"/>
      <c r="D113" s="93"/>
      <c r="E113" s="94"/>
      <c r="F113" s="94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328"/>
      <c r="AY113" s="328"/>
      <c r="AZ113" s="190"/>
      <c r="BA113" s="91">
        <f t="shared" si="2"/>
        <v>0</v>
      </c>
      <c r="BB113" s="84"/>
      <c r="BC113" s="199">
        <f>BA113-ปริมาณงาน!BH110</f>
        <v>0</v>
      </c>
      <c r="BD113" s="200" t="str">
        <f t="shared" si="3"/>
        <v>ถูกต้อง</v>
      </c>
    </row>
    <row r="114" spans="1:56" hidden="1" x14ac:dyDescent="0.35">
      <c r="A114" s="92">
        <v>102</v>
      </c>
      <c r="B114" s="92"/>
      <c r="C114" s="93"/>
      <c r="D114" s="93"/>
      <c r="E114" s="94"/>
      <c r="F114" s="94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328"/>
      <c r="AY114" s="328"/>
      <c r="AZ114" s="190"/>
      <c r="BA114" s="91">
        <f t="shared" si="2"/>
        <v>0</v>
      </c>
      <c r="BB114" s="84"/>
      <c r="BC114" s="199">
        <f>BA114-ปริมาณงาน!BH111</f>
        <v>0</v>
      </c>
      <c r="BD114" s="200" t="str">
        <f t="shared" si="3"/>
        <v>ถูกต้อง</v>
      </c>
    </row>
    <row r="115" spans="1:56" hidden="1" x14ac:dyDescent="0.35">
      <c r="A115" s="92">
        <v>103</v>
      </c>
      <c r="B115" s="92"/>
      <c r="C115" s="93"/>
      <c r="D115" s="93"/>
      <c r="E115" s="94"/>
      <c r="F115" s="94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328"/>
      <c r="AY115" s="328"/>
      <c r="AZ115" s="190"/>
      <c r="BA115" s="91">
        <f t="shared" si="2"/>
        <v>0</v>
      </c>
      <c r="BB115" s="84"/>
      <c r="BC115" s="199">
        <f>BA115-ปริมาณงาน!BH112</f>
        <v>0</v>
      </c>
      <c r="BD115" s="200" t="str">
        <f t="shared" si="3"/>
        <v>ถูกต้อง</v>
      </c>
    </row>
    <row r="116" spans="1:56" hidden="1" x14ac:dyDescent="0.35">
      <c r="A116" s="92">
        <v>104</v>
      </c>
      <c r="B116" s="92"/>
      <c r="C116" s="93"/>
      <c r="D116" s="93"/>
      <c r="E116" s="94"/>
      <c r="F116" s="94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328"/>
      <c r="AY116" s="328"/>
      <c r="AZ116" s="190"/>
      <c r="BA116" s="91">
        <f t="shared" si="2"/>
        <v>0</v>
      </c>
      <c r="BB116" s="84"/>
      <c r="BC116" s="199">
        <f>BA116-ปริมาณงาน!BH113</f>
        <v>0</v>
      </c>
      <c r="BD116" s="200" t="str">
        <f t="shared" si="3"/>
        <v>ถูกต้อง</v>
      </c>
    </row>
    <row r="117" spans="1:56" hidden="1" x14ac:dyDescent="0.35">
      <c r="A117" s="92">
        <v>105</v>
      </c>
      <c r="B117" s="92"/>
      <c r="C117" s="93"/>
      <c r="D117" s="93"/>
      <c r="E117" s="94"/>
      <c r="F117" s="94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328"/>
      <c r="AY117" s="328"/>
      <c r="AZ117" s="190"/>
      <c r="BA117" s="91">
        <f t="shared" si="2"/>
        <v>0</v>
      </c>
      <c r="BB117" s="84"/>
      <c r="BC117" s="199">
        <f>BA117-ปริมาณงาน!BH114</f>
        <v>0</v>
      </c>
      <c r="BD117" s="200" t="str">
        <f t="shared" si="3"/>
        <v>ถูกต้อง</v>
      </c>
    </row>
    <row r="118" spans="1:56" hidden="1" x14ac:dyDescent="0.35">
      <c r="A118" s="92">
        <v>106</v>
      </c>
      <c r="B118" s="92"/>
      <c r="C118" s="93"/>
      <c r="D118" s="93"/>
      <c r="E118" s="94"/>
      <c r="F118" s="94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328"/>
      <c r="AY118" s="328"/>
      <c r="AZ118" s="190"/>
      <c r="BA118" s="91">
        <f t="shared" si="2"/>
        <v>0</v>
      </c>
      <c r="BB118" s="84"/>
      <c r="BC118" s="199">
        <f>BA118-ปริมาณงาน!BH115</f>
        <v>0</v>
      </c>
      <c r="BD118" s="200" t="str">
        <f t="shared" si="3"/>
        <v>ถูกต้อง</v>
      </c>
    </row>
    <row r="119" spans="1:56" hidden="1" x14ac:dyDescent="0.35">
      <c r="A119" s="92">
        <v>107</v>
      </c>
      <c r="B119" s="92"/>
      <c r="C119" s="93"/>
      <c r="D119" s="93"/>
      <c r="E119" s="94"/>
      <c r="F119" s="94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328"/>
      <c r="AY119" s="328"/>
      <c r="AZ119" s="190"/>
      <c r="BA119" s="91">
        <f t="shared" si="2"/>
        <v>0</v>
      </c>
      <c r="BB119" s="84"/>
      <c r="BC119" s="199">
        <f>BA119-ปริมาณงาน!BH116</f>
        <v>0</v>
      </c>
      <c r="BD119" s="200" t="str">
        <f t="shared" si="3"/>
        <v>ถูกต้อง</v>
      </c>
    </row>
    <row r="120" spans="1:56" hidden="1" x14ac:dyDescent="0.35">
      <c r="A120" s="92">
        <v>108</v>
      </c>
      <c r="B120" s="92"/>
      <c r="C120" s="93"/>
      <c r="D120" s="93"/>
      <c r="E120" s="94"/>
      <c r="F120" s="94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328"/>
      <c r="AY120" s="328"/>
      <c r="AZ120" s="190"/>
      <c r="BA120" s="91">
        <f t="shared" si="2"/>
        <v>0</v>
      </c>
      <c r="BB120" s="84"/>
      <c r="BC120" s="199">
        <f>BA120-ปริมาณงาน!BH117</f>
        <v>0</v>
      </c>
      <c r="BD120" s="200" t="str">
        <f t="shared" si="3"/>
        <v>ถูกต้อง</v>
      </c>
    </row>
    <row r="121" spans="1:56" hidden="1" x14ac:dyDescent="0.35">
      <c r="A121" s="92">
        <v>109</v>
      </c>
      <c r="B121" s="92"/>
      <c r="C121" s="93"/>
      <c r="D121" s="93"/>
      <c r="E121" s="94"/>
      <c r="F121" s="94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328"/>
      <c r="AY121" s="328"/>
      <c r="AZ121" s="190"/>
      <c r="BA121" s="91">
        <f t="shared" si="2"/>
        <v>0</v>
      </c>
      <c r="BB121" s="84"/>
      <c r="BC121" s="199">
        <f>BA121-ปริมาณงาน!BH118</f>
        <v>0</v>
      </c>
      <c r="BD121" s="200" t="str">
        <f t="shared" si="3"/>
        <v>ถูกต้อง</v>
      </c>
    </row>
    <row r="122" spans="1:56" hidden="1" x14ac:dyDescent="0.35">
      <c r="A122" s="92">
        <v>110</v>
      </c>
      <c r="B122" s="92"/>
      <c r="C122" s="93"/>
      <c r="D122" s="93"/>
      <c r="E122" s="94"/>
      <c r="F122" s="94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328"/>
      <c r="AY122" s="328"/>
      <c r="AZ122" s="190"/>
      <c r="BA122" s="91">
        <f t="shared" si="2"/>
        <v>0</v>
      </c>
      <c r="BB122" s="84"/>
      <c r="BC122" s="199">
        <f>BA122-ปริมาณงาน!BH119</f>
        <v>0</v>
      </c>
      <c r="BD122" s="200" t="str">
        <f t="shared" si="3"/>
        <v>ถูกต้อง</v>
      </c>
    </row>
    <row r="123" spans="1:56" hidden="1" x14ac:dyDescent="0.35">
      <c r="A123" s="92">
        <v>111</v>
      </c>
      <c r="B123" s="92"/>
      <c r="C123" s="93"/>
      <c r="D123" s="93"/>
      <c r="E123" s="94"/>
      <c r="F123" s="94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328"/>
      <c r="AY123" s="328"/>
      <c r="AZ123" s="190"/>
      <c r="BA123" s="91">
        <f t="shared" si="2"/>
        <v>0</v>
      </c>
      <c r="BB123" s="84"/>
      <c r="BC123" s="199">
        <f>BA123-ปริมาณงาน!BH120</f>
        <v>0</v>
      </c>
      <c r="BD123" s="200" t="str">
        <f t="shared" si="3"/>
        <v>ถูกต้อง</v>
      </c>
    </row>
    <row r="124" spans="1:56" hidden="1" x14ac:dyDescent="0.35">
      <c r="A124" s="92">
        <v>112</v>
      </c>
      <c r="B124" s="92"/>
      <c r="C124" s="93"/>
      <c r="D124" s="93"/>
      <c r="E124" s="94"/>
      <c r="F124" s="94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328"/>
      <c r="AY124" s="328"/>
      <c r="AZ124" s="190"/>
      <c r="BA124" s="91">
        <f t="shared" si="2"/>
        <v>0</v>
      </c>
      <c r="BB124" s="84"/>
      <c r="BC124" s="199">
        <f>BA124-ปริมาณงาน!BH121</f>
        <v>0</v>
      </c>
      <c r="BD124" s="200" t="str">
        <f t="shared" si="3"/>
        <v>ถูกต้อง</v>
      </c>
    </row>
    <row r="125" spans="1:56" hidden="1" x14ac:dyDescent="0.35">
      <c r="A125" s="92">
        <v>113</v>
      </c>
      <c r="B125" s="92"/>
      <c r="C125" s="93"/>
      <c r="D125" s="93"/>
      <c r="E125" s="94"/>
      <c r="F125" s="94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328"/>
      <c r="AY125" s="328"/>
      <c r="AZ125" s="190"/>
      <c r="BA125" s="91">
        <f t="shared" si="2"/>
        <v>0</v>
      </c>
      <c r="BB125" s="84"/>
      <c r="BC125" s="199">
        <f>BA125-ปริมาณงาน!BH122</f>
        <v>0</v>
      </c>
      <c r="BD125" s="200" t="str">
        <f t="shared" si="3"/>
        <v>ถูกต้อง</v>
      </c>
    </row>
    <row r="126" spans="1:56" hidden="1" x14ac:dyDescent="0.35">
      <c r="A126" s="92">
        <v>114</v>
      </c>
      <c r="B126" s="92"/>
      <c r="C126" s="93"/>
      <c r="D126" s="93"/>
      <c r="E126" s="94"/>
      <c r="F126" s="94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328"/>
      <c r="AY126" s="328"/>
      <c r="AZ126" s="190"/>
      <c r="BA126" s="91">
        <f t="shared" si="2"/>
        <v>0</v>
      </c>
      <c r="BB126" s="84"/>
      <c r="BC126" s="199">
        <f>BA126-ปริมาณงาน!BH123</f>
        <v>0</v>
      </c>
      <c r="BD126" s="200" t="str">
        <f t="shared" si="3"/>
        <v>ถูกต้อง</v>
      </c>
    </row>
    <row r="127" spans="1:56" hidden="1" x14ac:dyDescent="0.35">
      <c r="A127" s="92">
        <v>115</v>
      </c>
      <c r="B127" s="92"/>
      <c r="C127" s="93"/>
      <c r="D127" s="93"/>
      <c r="E127" s="94"/>
      <c r="F127" s="94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328"/>
      <c r="AY127" s="328"/>
      <c r="AZ127" s="190"/>
      <c r="BA127" s="91">
        <f t="shared" si="2"/>
        <v>0</v>
      </c>
      <c r="BB127" s="84"/>
      <c r="BC127" s="199">
        <f>BA127-ปริมาณงาน!BH124</f>
        <v>0</v>
      </c>
      <c r="BD127" s="200" t="str">
        <f t="shared" si="3"/>
        <v>ถูกต้อง</v>
      </c>
    </row>
    <row r="128" spans="1:56" hidden="1" x14ac:dyDescent="0.35">
      <c r="A128" s="92">
        <v>116</v>
      </c>
      <c r="B128" s="92"/>
      <c r="C128" s="93"/>
      <c r="D128" s="93"/>
      <c r="E128" s="94"/>
      <c r="F128" s="94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328"/>
      <c r="AY128" s="328"/>
      <c r="AZ128" s="190"/>
      <c r="BA128" s="91">
        <f t="shared" si="2"/>
        <v>0</v>
      </c>
      <c r="BB128" s="84"/>
      <c r="BC128" s="199">
        <f>BA128-ปริมาณงาน!BH125</f>
        <v>0</v>
      </c>
      <c r="BD128" s="200" t="str">
        <f t="shared" si="3"/>
        <v>ถูกต้อง</v>
      </c>
    </row>
    <row r="129" spans="1:56" hidden="1" x14ac:dyDescent="0.35">
      <c r="A129" s="92">
        <v>117</v>
      </c>
      <c r="B129" s="92"/>
      <c r="C129" s="93"/>
      <c r="D129" s="93"/>
      <c r="E129" s="94"/>
      <c r="F129" s="94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328"/>
      <c r="AY129" s="328"/>
      <c r="AZ129" s="190"/>
      <c r="BA129" s="91">
        <f t="shared" si="2"/>
        <v>0</v>
      </c>
      <c r="BB129" s="84"/>
      <c r="BC129" s="199">
        <f>BA129-ปริมาณงาน!BH126</f>
        <v>0</v>
      </c>
      <c r="BD129" s="200" t="str">
        <f t="shared" si="3"/>
        <v>ถูกต้อง</v>
      </c>
    </row>
    <row r="130" spans="1:56" x14ac:dyDescent="0.35">
      <c r="A130" s="92">
        <v>118</v>
      </c>
      <c r="B130" s="92"/>
      <c r="C130" s="93"/>
      <c r="D130" s="93"/>
      <c r="E130" s="94"/>
      <c r="F130" s="94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328"/>
      <c r="AY130" s="328"/>
      <c r="AZ130" s="190"/>
      <c r="BA130" s="91">
        <f t="shared" si="2"/>
        <v>0</v>
      </c>
      <c r="BB130" s="84"/>
      <c r="BC130" s="199">
        <f>BA130-ปริมาณงาน!BH127</f>
        <v>0</v>
      </c>
      <c r="BD130" s="200" t="str">
        <f t="shared" si="3"/>
        <v>ถูกต้อง</v>
      </c>
    </row>
    <row r="131" spans="1:56" x14ac:dyDescent="0.35">
      <c r="A131" s="92">
        <v>119</v>
      </c>
      <c r="B131" s="92"/>
      <c r="C131" s="93"/>
      <c r="D131" s="93"/>
      <c r="E131" s="94"/>
      <c r="F131" s="94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328"/>
      <c r="AY131" s="328"/>
      <c r="AZ131" s="190"/>
      <c r="BA131" s="91">
        <f t="shared" si="2"/>
        <v>0</v>
      </c>
      <c r="BB131" s="84"/>
      <c r="BC131" s="199">
        <f>BA131-ปริมาณงาน!BH128</f>
        <v>0</v>
      </c>
      <c r="BD131" s="200" t="str">
        <f t="shared" si="3"/>
        <v>ถูกต้อง</v>
      </c>
    </row>
    <row r="132" spans="1:56" x14ac:dyDescent="0.35">
      <c r="A132" s="107">
        <v>120</v>
      </c>
      <c r="B132" s="107"/>
      <c r="C132" s="97"/>
      <c r="D132" s="97"/>
      <c r="E132" s="108"/>
      <c r="F132" s="108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329"/>
      <c r="AY132" s="329"/>
      <c r="AZ132" s="191"/>
      <c r="BA132" s="91">
        <f t="shared" si="2"/>
        <v>0</v>
      </c>
      <c r="BB132" s="84"/>
      <c r="BC132" s="199">
        <f>BA132-ปริมาณงาน!BH129</f>
        <v>0</v>
      </c>
      <c r="BD132" s="200" t="str">
        <f t="shared" si="3"/>
        <v>ถูกต้อง</v>
      </c>
    </row>
    <row r="133" spans="1:56" s="99" customFormat="1" ht="31.9" customHeight="1" x14ac:dyDescent="0.35">
      <c r="A133" s="435" t="s">
        <v>235</v>
      </c>
      <c r="B133" s="436"/>
      <c r="C133" s="437"/>
      <c r="D133" s="291"/>
      <c r="E133" s="111">
        <f t="shared" ref="E133:AW133" si="4">SUM(E13:E132)</f>
        <v>0</v>
      </c>
      <c r="F133" s="111">
        <f t="shared" si="4"/>
        <v>0</v>
      </c>
      <c r="G133" s="111">
        <f t="shared" si="4"/>
        <v>0</v>
      </c>
      <c r="H133" s="111">
        <f t="shared" si="4"/>
        <v>0</v>
      </c>
      <c r="I133" s="111">
        <f t="shared" si="4"/>
        <v>0</v>
      </c>
      <c r="J133" s="111">
        <f t="shared" si="4"/>
        <v>0</v>
      </c>
      <c r="K133" s="111">
        <f t="shared" si="4"/>
        <v>0</v>
      </c>
      <c r="L133" s="111">
        <f t="shared" si="4"/>
        <v>0</v>
      </c>
      <c r="M133" s="111">
        <f t="shared" si="4"/>
        <v>0</v>
      </c>
      <c r="N133" s="111">
        <f t="shared" si="4"/>
        <v>0</v>
      </c>
      <c r="O133" s="111">
        <f t="shared" si="4"/>
        <v>0</v>
      </c>
      <c r="P133" s="111">
        <f t="shared" si="4"/>
        <v>0</v>
      </c>
      <c r="Q133" s="111">
        <f t="shared" si="4"/>
        <v>0</v>
      </c>
      <c r="R133" s="111">
        <f t="shared" si="4"/>
        <v>0</v>
      </c>
      <c r="S133" s="111">
        <f t="shared" si="4"/>
        <v>0</v>
      </c>
      <c r="T133" s="111">
        <f t="shared" si="4"/>
        <v>0</v>
      </c>
      <c r="U133" s="111">
        <f t="shared" si="4"/>
        <v>0</v>
      </c>
      <c r="V133" s="111">
        <f t="shared" si="4"/>
        <v>0</v>
      </c>
      <c r="W133" s="111">
        <f t="shared" si="4"/>
        <v>0</v>
      </c>
      <c r="X133" s="111">
        <f t="shared" si="4"/>
        <v>0</v>
      </c>
      <c r="Y133" s="111">
        <f t="shared" si="4"/>
        <v>0</v>
      </c>
      <c r="Z133" s="111">
        <f t="shared" si="4"/>
        <v>0</v>
      </c>
      <c r="AA133" s="111">
        <f t="shared" si="4"/>
        <v>0</v>
      </c>
      <c r="AB133" s="111">
        <f t="shared" si="4"/>
        <v>0</v>
      </c>
      <c r="AC133" s="111">
        <f t="shared" si="4"/>
        <v>0</v>
      </c>
      <c r="AD133" s="111">
        <f t="shared" si="4"/>
        <v>0</v>
      </c>
      <c r="AE133" s="111">
        <f t="shared" si="4"/>
        <v>0</v>
      </c>
      <c r="AF133" s="111">
        <f t="shared" si="4"/>
        <v>0</v>
      </c>
      <c r="AG133" s="111">
        <f t="shared" si="4"/>
        <v>0</v>
      </c>
      <c r="AH133" s="111">
        <f t="shared" si="4"/>
        <v>0</v>
      </c>
      <c r="AI133" s="111">
        <f t="shared" si="4"/>
        <v>0</v>
      </c>
      <c r="AJ133" s="111">
        <f t="shared" si="4"/>
        <v>0</v>
      </c>
      <c r="AK133" s="111">
        <f t="shared" si="4"/>
        <v>0</v>
      </c>
      <c r="AL133" s="111">
        <f t="shared" si="4"/>
        <v>0</v>
      </c>
      <c r="AM133" s="111">
        <f t="shared" si="4"/>
        <v>0</v>
      </c>
      <c r="AN133" s="111">
        <f t="shared" si="4"/>
        <v>0</v>
      </c>
      <c r="AO133" s="111">
        <f t="shared" si="4"/>
        <v>0</v>
      </c>
      <c r="AP133" s="111">
        <f t="shared" si="4"/>
        <v>0</v>
      </c>
      <c r="AQ133" s="111">
        <f t="shared" si="4"/>
        <v>0</v>
      </c>
      <c r="AR133" s="111">
        <f t="shared" si="4"/>
        <v>0</v>
      </c>
      <c r="AS133" s="111">
        <f t="shared" si="4"/>
        <v>0</v>
      </c>
      <c r="AT133" s="111">
        <f t="shared" si="4"/>
        <v>0</v>
      </c>
      <c r="AU133" s="111">
        <f t="shared" si="4"/>
        <v>0</v>
      </c>
      <c r="AV133" s="111">
        <f t="shared" si="4"/>
        <v>0</v>
      </c>
      <c r="AW133" s="111">
        <f t="shared" si="4"/>
        <v>0</v>
      </c>
      <c r="AX133" s="330"/>
      <c r="AY133" s="330"/>
      <c r="AZ133" s="192"/>
      <c r="BA133" s="91">
        <f>SUM(E133:AZ133)</f>
        <v>0</v>
      </c>
      <c r="BC133" s="199">
        <f>BA133-ปริมาณงาน!BH130</f>
        <v>0</v>
      </c>
      <c r="BD133" s="201" t="str">
        <f t="shared" si="3"/>
        <v>ถูกต้อง</v>
      </c>
    </row>
    <row r="135" spans="1:56" ht="26.25" x14ac:dyDescent="0.4">
      <c r="C135" s="239" t="s">
        <v>191</v>
      </c>
      <c r="D135" s="239"/>
      <c r="E135" s="239"/>
      <c r="F135" s="239"/>
      <c r="G135" s="239"/>
      <c r="H135" s="75"/>
      <c r="I135" s="75"/>
    </row>
    <row r="136" spans="1:56" ht="26.25" x14ac:dyDescent="0.4">
      <c r="C136" s="196" t="s">
        <v>306</v>
      </c>
      <c r="D136" s="196"/>
      <c r="E136" s="196"/>
      <c r="F136" s="196"/>
      <c r="G136" s="196"/>
      <c r="H136" s="75"/>
      <c r="I136" s="75"/>
    </row>
    <row r="137" spans="1:56" ht="26.25" x14ac:dyDescent="0.4">
      <c r="C137" s="197" t="s">
        <v>366</v>
      </c>
      <c r="D137" s="197"/>
      <c r="E137" s="197"/>
      <c r="F137" s="197"/>
      <c r="G137" s="197"/>
      <c r="K137" s="112"/>
    </row>
    <row r="138" spans="1:56" ht="26.25" x14ac:dyDescent="0.4">
      <c r="C138" s="195" t="s">
        <v>308</v>
      </c>
      <c r="D138" s="195"/>
      <c r="E138" s="195"/>
      <c r="F138" s="195"/>
      <c r="G138" s="195"/>
      <c r="K138" s="112"/>
    </row>
    <row r="139" spans="1:56" x14ac:dyDescent="0.35">
      <c r="K139" s="112"/>
    </row>
    <row r="140" spans="1:56" x14ac:dyDescent="0.35">
      <c r="K140" s="112"/>
    </row>
    <row r="141" spans="1:56" x14ac:dyDescent="0.35">
      <c r="K141" s="112"/>
    </row>
    <row r="142" spans="1:56" x14ac:dyDescent="0.35">
      <c r="K142" s="112"/>
    </row>
    <row r="143" spans="1:56" x14ac:dyDescent="0.35">
      <c r="H143" s="84"/>
      <c r="I143" s="84"/>
    </row>
  </sheetData>
  <mergeCells count="61">
    <mergeCell ref="D7:D12"/>
    <mergeCell ref="BC10:BD10"/>
    <mergeCell ref="BC11:BD11"/>
    <mergeCell ref="E7:BA7"/>
    <mergeCell ref="BA8:BA12"/>
    <mergeCell ref="AS8:AS12"/>
    <mergeCell ref="AT8:AT12"/>
    <mergeCell ref="AU8:AU12"/>
    <mergeCell ref="AV8:AV12"/>
    <mergeCell ref="AZ8:AZ12"/>
    <mergeCell ref="AN8:AN12"/>
    <mergeCell ref="AO8:AO12"/>
    <mergeCell ref="AP8:AP12"/>
    <mergeCell ref="AQ8:AQ12"/>
    <mergeCell ref="AR8:AR12"/>
    <mergeCell ref="AI8:AI12"/>
    <mergeCell ref="A3:BD3"/>
    <mergeCell ref="A4:BD4"/>
    <mergeCell ref="A5:BD5"/>
    <mergeCell ref="A7:A12"/>
    <mergeCell ref="C7:C12"/>
    <mergeCell ref="E8:F8"/>
    <mergeCell ref="E9:E12"/>
    <mergeCell ref="F9:F12"/>
    <mergeCell ref="G8:G12"/>
    <mergeCell ref="H8:H12"/>
    <mergeCell ref="I8:I12"/>
    <mergeCell ref="J8:J12"/>
    <mergeCell ref="AM8:AM12"/>
    <mergeCell ref="AD8:AD12"/>
    <mergeCell ref="AE8:AE12"/>
    <mergeCell ref="AF8:AF12"/>
    <mergeCell ref="L8:L12"/>
    <mergeCell ref="M8:M12"/>
    <mergeCell ref="N8:N12"/>
    <mergeCell ref="AX8:AX12"/>
    <mergeCell ref="Z8:Z12"/>
    <mergeCell ref="AA8:AA12"/>
    <mergeCell ref="AB8:AB12"/>
    <mergeCell ref="AC8:AC12"/>
    <mergeCell ref="AG8:AG12"/>
    <mergeCell ref="AH8:AH12"/>
    <mergeCell ref="AK8:AK12"/>
    <mergeCell ref="AL8:AL12"/>
    <mergeCell ref="AJ8:AJ12"/>
    <mergeCell ref="AY8:AY12"/>
    <mergeCell ref="B7:B12"/>
    <mergeCell ref="AW8:AW12"/>
    <mergeCell ref="A133:C133"/>
    <mergeCell ref="O8:O12"/>
    <mergeCell ref="P8:P12"/>
    <mergeCell ref="Q8:Q12"/>
    <mergeCell ref="R8:R12"/>
    <mergeCell ref="S8:S12"/>
    <mergeCell ref="T8:T12"/>
    <mergeCell ref="U8:U12"/>
    <mergeCell ref="V8:V12"/>
    <mergeCell ref="W8:W12"/>
    <mergeCell ref="X8:X12"/>
    <mergeCell ref="Y8:Y12"/>
    <mergeCell ref="K8:K12"/>
  </mergeCells>
  <printOptions horizontalCentered="1"/>
  <pageMargins left="0.35433070866141736" right="0.35433070866141736" top="0.51181102362204722" bottom="0.31496062992125984" header="0.31496062992125984" footer="3.937007874015748E-2"/>
  <pageSetup paperSize="9" scale="50" orientation="landscape" r:id="rId1"/>
  <headerFooter>
    <oddHeader>Page &amp;P&amp;R&amp;A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เกณฑ์ กคศ.</vt:lpstr>
      <vt:lpstr>มาตรฐานวิชาเอกประถม</vt:lpstr>
      <vt:lpstr>มาตรฐานวิชาเอกมัธยม</vt:lpstr>
      <vt:lpstr>ปริมาณงาน</vt:lpstr>
      <vt:lpstr>ว่างจากการเกษียณ(เกลี่ยคืน)</vt:lpstr>
      <vt:lpstr>รวมครู จ.18 จบ</vt:lpstr>
      <vt:lpstr>ผู้เกษียณ ปี 2563 จบ</vt:lpstr>
      <vt:lpstr>รวมครู จ.18 สอน</vt:lpstr>
      <vt:lpstr>ผู้เกษียณ ปี 2563 สอน</vt:lpstr>
      <vt:lpstr>ทดแทนความต้องการ</vt:lpstr>
      <vt:lpstr>พรก.ตามวิชาที่สอน</vt:lpstr>
      <vt:lpstr>ลูกจ้างตามวิชาที่สอน</vt:lpstr>
      <vt:lpstr>สรุป สพท.</vt:lpstr>
      <vt:lpstr>สรุปทดแทนเกษียณ</vt:lpstr>
      <vt:lpstr>ครู จ. 18 ตามวิชาที่สอน</vt:lpstr>
      <vt:lpstr>ครู จ.18 ตามวิชาที่จบ</vt:lpstr>
      <vt:lpstr>'ครู จ. 18 ตามวิชาที่สอน'!Print_Area</vt:lpstr>
      <vt:lpstr>'ครู จ.18 ตามวิชาที่จบ'!Print_Area</vt:lpstr>
      <vt:lpstr>ทดแทนความต้องการ!Print_Area</vt:lpstr>
      <vt:lpstr>ปริมาณงาน!Print_Area</vt:lpstr>
      <vt:lpstr>'ผู้เกษียณ ปี 2563 จบ'!Print_Area</vt:lpstr>
      <vt:lpstr>'ผู้เกษียณ ปี 2563 สอน'!Print_Area</vt:lpstr>
      <vt:lpstr>สรุปทดแทนเกษียณ!Print_Area</vt:lpstr>
      <vt:lpstr>'ครู จ. 18 ตามวิชาที่สอน'!Print_Titles</vt:lpstr>
      <vt:lpstr>'ครู จ.18 ตามวิชาที่จบ'!Print_Titles</vt:lpstr>
      <vt:lpstr>ทดแทนความต้องการ!Print_Titles</vt:lpstr>
      <vt:lpstr>ปริมาณงาน!Print_Titles</vt:lpstr>
      <vt:lpstr>'ผู้เกษียณ ปี 2563 จบ'!Print_Titles</vt:lpstr>
      <vt:lpstr>'ผู้เกษียณ ปี 2563 สอน'!Print_Titles</vt:lpstr>
      <vt:lpstr>'สรุป สพท.'!Print_Titles</vt:lpstr>
      <vt:lpstr>สรุปทดแทนเกษียณ!Print_Titles</vt:lpstr>
    </vt:vector>
  </TitlesOfParts>
  <Company>OBEC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OBEC-AIO</cp:lastModifiedBy>
  <cp:revision/>
  <cp:lastPrinted>2020-06-24T08:52:48Z</cp:lastPrinted>
  <dcterms:created xsi:type="dcterms:W3CDTF">2005-09-20T07:47:23Z</dcterms:created>
  <dcterms:modified xsi:type="dcterms:W3CDTF">2020-07-09T06:30:20Z</dcterms:modified>
</cp:coreProperties>
</file>