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1 งานสพฐ\01 งาน กผอ\02 ข้อมูลกำลังคนภาครัฐ\ปี 2568\01 สำรวจกำลังคนภาครัฐ 2568\"/>
    </mc:Choice>
  </mc:AlternateContent>
  <xr:revisionPtr revIDLastSave="0" documentId="13_ncr:1_{481EEDB0-151F-4D39-99AF-263AB3A9176F}" xr6:coauthVersionLast="47" xr6:coauthVersionMax="47" xr10:uidLastSave="{00000000-0000-0000-0000-000000000000}"/>
  <bookViews>
    <workbookView xWindow="-120" yWindow="-120" windowWidth="29040" windowHeight="15720" tabRatio="599" activeTab="6" xr2:uid="{00000000-000D-0000-FFFF-FFFF00000000}"/>
  </bookViews>
  <sheets>
    <sheet name="คำอธิบาย" sheetId="16" r:id="rId1"/>
    <sheet name="การตั้งชื่อเรื่อง E-mail" sheetId="24" r:id="rId2"/>
    <sheet name="ข้อมูลเฉพาะ" sheetId="14" r:id="rId3"/>
    <sheet name="ตาราง1-2" sheetId="1" r:id="rId4"/>
    <sheet name="ตาราง3" sheetId="2" r:id="rId5"/>
    <sheet name="ตาราง4เฉพาะสพม.ทีมีหลายจังหวัด" sheetId="15" r:id="rId6"/>
    <sheet name="อัตรากำลัง สนง." sheetId="48" r:id="rId7"/>
    <sheet name="รวม สนง" sheetId="49" state="hidden" r:id="rId8"/>
    <sheet name="ลิงค์ชื่อเขต" sheetId="50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l">[1]กรอบ!$Q$2:$Q$14</definedName>
    <definedName name="p">[1]กรอบ!$P$2:$P$16</definedName>
    <definedName name="_xlnm.Print_Area" localSheetId="2">ข้อมูลเฉพาะ!$A$1:$L$37</definedName>
    <definedName name="_xlnm.Print_Area" localSheetId="0">คำอธิบาย!$A$1:$AK$23</definedName>
    <definedName name="_xlnm.Print_Area" localSheetId="3">'ตาราง1-2'!$A$1:$P$27</definedName>
    <definedName name="_xlnm.Print_Area" localSheetId="4">ตาราง3!$A$1:$O$51</definedName>
    <definedName name="_xlnm.Print_Area" localSheetId="5">ตาราง4เฉพาะสพม.ทีมีหลายจังหวัด!$A$1:$J$20</definedName>
    <definedName name="_xlnm.Print_Area" localSheetId="6">'อัตรากำลัง สนง.'!$A$1:$F$77</definedName>
    <definedName name="_xlnm.Print_Titles" localSheetId="4">ตาราง3!$1:$5</definedName>
    <definedName name="ก">#REF!</definedName>
    <definedName name="กลุ่ม">[2]l!$C$2:$C$10</definedName>
    <definedName name="เขต">[3]L!$J$3:$J$230</definedName>
    <definedName name="เงื่อนไข">[3]L!$L$2:$L$3</definedName>
    <definedName name="ชื่อตำแหน่ง">[4]L!$M$2:$M$20</definedName>
    <definedName name="เดือน">[3]L!$Z$2:$Z$13</definedName>
    <definedName name="ตำแหน่ง">[2]l!$A$2:$A$14</definedName>
    <definedName name="ประเภท">[4]L!$O$2:$O$3</definedName>
    <definedName name="ปีเกิด">[3]L!$AA$2:$AA$47</definedName>
    <definedName name="ผบ">[3]L!$M$2:$M$3</definedName>
    <definedName name="ผบตำแหน่ง">[3]L!$N$2:$N$6</definedName>
    <definedName name="เพศ">[3]L!$X$2:$X$3</definedName>
    <definedName name="ภาค">'[5]38ค(2)ไป ศธ'!$S$1:$S$96</definedName>
    <definedName name="ย่อสพท">[6]l!$I$3:$I$227</definedName>
    <definedName name="ระดับ">[2]l!$B$2:$B$11</definedName>
    <definedName name="ระดับกรอบ">[7]L!$U$2:$U$12</definedName>
    <definedName name="ระดับหรืออันดับ">[4]L!$N$2:$N$12</definedName>
    <definedName name="ระอัน">[6]l!$N$2:$N$17</definedName>
    <definedName name="วัน">[3]L!$Y$2:$Y$32</definedName>
    <definedName name="วิทย">[6]l!$J$2:$J$6</definedName>
    <definedName name="วุฒิ">[3]L!$AC$2:$AC$5</definedName>
    <definedName name="สถานะ">[3]L!$W$2:$W$4</definedName>
    <definedName name="สพท">'[5]38ค(2)ไป ศธ'!$M$1:$M$226</definedName>
    <definedName name="เหตุที่ว่าง">[3]L!$AD$2:$AD$15</definedName>
    <definedName name="อันดับ">[3]L!$Q$2:$Q$11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47" i="50" l="1"/>
  <c r="O246" i="50"/>
  <c r="O245" i="50"/>
  <c r="O244" i="50"/>
  <c r="O243" i="50"/>
  <c r="O242" i="50"/>
  <c r="O241" i="50"/>
  <c r="O240" i="50"/>
  <c r="O239" i="50"/>
  <c r="O238" i="50"/>
  <c r="O237" i="50"/>
  <c r="O236" i="50"/>
  <c r="O235" i="50"/>
  <c r="O234" i="50"/>
  <c r="O233" i="50"/>
  <c r="O232" i="50"/>
  <c r="O231" i="50"/>
  <c r="O230" i="50"/>
  <c r="O229" i="50"/>
  <c r="O228" i="50"/>
  <c r="O227" i="50"/>
  <c r="O226" i="50"/>
  <c r="O225" i="50"/>
  <c r="O224" i="50"/>
  <c r="O223" i="50"/>
  <c r="O222" i="50"/>
  <c r="O221" i="50"/>
  <c r="O220" i="50"/>
  <c r="O219" i="50"/>
  <c r="O218" i="50"/>
  <c r="O217" i="50"/>
  <c r="O216" i="50"/>
  <c r="O215" i="50"/>
  <c r="O214" i="50"/>
  <c r="O213" i="50"/>
  <c r="O212" i="50"/>
  <c r="O211" i="50"/>
  <c r="O210" i="50"/>
  <c r="O209" i="50"/>
  <c r="O208" i="50"/>
  <c r="O207" i="50"/>
  <c r="O206" i="50"/>
  <c r="O205" i="50"/>
  <c r="O204" i="50"/>
  <c r="O203" i="50"/>
  <c r="O202" i="50"/>
  <c r="O201" i="50"/>
  <c r="O200" i="50"/>
  <c r="O199" i="50"/>
  <c r="O198" i="50"/>
  <c r="O197" i="50"/>
  <c r="O196" i="50"/>
  <c r="O195" i="50"/>
  <c r="O194" i="50"/>
  <c r="O193" i="50"/>
  <c r="O192" i="50"/>
  <c r="O191" i="50"/>
  <c r="O190" i="50"/>
  <c r="O189" i="50"/>
  <c r="O188" i="50"/>
  <c r="O187" i="50"/>
  <c r="O186" i="50"/>
  <c r="O185" i="50"/>
  <c r="O184" i="50"/>
  <c r="O183" i="50"/>
  <c r="O182" i="50"/>
  <c r="O181" i="50"/>
  <c r="O180" i="50"/>
  <c r="O179" i="50"/>
  <c r="O178" i="50"/>
  <c r="O177" i="50"/>
  <c r="O176" i="50"/>
  <c r="O175" i="50"/>
  <c r="O174" i="50"/>
  <c r="O173" i="50"/>
  <c r="O172" i="50"/>
  <c r="O171" i="50"/>
  <c r="O170" i="50"/>
  <c r="O169" i="50"/>
  <c r="O168" i="50"/>
  <c r="O167" i="50"/>
  <c r="O166" i="50"/>
  <c r="O165" i="50"/>
  <c r="O164" i="50"/>
  <c r="O163" i="50"/>
  <c r="O162" i="50"/>
  <c r="O161" i="50"/>
  <c r="O160" i="50"/>
  <c r="O159" i="50"/>
  <c r="O158" i="50"/>
  <c r="O157" i="50"/>
  <c r="O156" i="50"/>
  <c r="O155" i="50"/>
  <c r="O154" i="50"/>
  <c r="O153" i="50"/>
  <c r="O152" i="50"/>
  <c r="O151" i="50"/>
  <c r="O150" i="50"/>
  <c r="O149" i="50"/>
  <c r="O148" i="50"/>
  <c r="O147" i="50"/>
  <c r="O146" i="50"/>
  <c r="O145" i="50"/>
  <c r="O144" i="50"/>
  <c r="O143" i="50"/>
  <c r="O142" i="50"/>
  <c r="O141" i="50"/>
  <c r="O140" i="50"/>
  <c r="O139" i="50"/>
  <c r="O138" i="50"/>
  <c r="O137" i="50"/>
  <c r="O136" i="50"/>
  <c r="O135" i="50"/>
  <c r="O134" i="50"/>
  <c r="O133" i="50"/>
  <c r="O132" i="50"/>
  <c r="O131" i="50"/>
  <c r="O130" i="50"/>
  <c r="O129" i="50"/>
  <c r="O128" i="50"/>
  <c r="O127" i="50"/>
  <c r="O126" i="50"/>
  <c r="O125" i="50"/>
  <c r="O124" i="50"/>
  <c r="O123" i="50"/>
  <c r="O122" i="50"/>
  <c r="O121" i="50"/>
  <c r="O120" i="50"/>
  <c r="O119" i="50"/>
  <c r="O118" i="50"/>
  <c r="O117" i="50"/>
  <c r="O116" i="50"/>
  <c r="O115" i="50"/>
  <c r="O114" i="50"/>
  <c r="O113" i="50"/>
  <c r="O112" i="50"/>
  <c r="O111" i="50"/>
  <c r="O110" i="50"/>
  <c r="O109" i="50"/>
  <c r="O108" i="50"/>
  <c r="O107" i="50"/>
  <c r="O106" i="50"/>
  <c r="O105" i="50"/>
  <c r="O104" i="50"/>
  <c r="O103" i="50"/>
  <c r="O102" i="50"/>
  <c r="O101" i="50"/>
  <c r="O100" i="50"/>
  <c r="O99" i="50"/>
  <c r="O98" i="50"/>
  <c r="O97" i="50"/>
  <c r="O96" i="50"/>
  <c r="O95" i="50"/>
  <c r="O94" i="50"/>
  <c r="O93" i="50"/>
  <c r="O92" i="50"/>
  <c r="O91" i="50"/>
  <c r="O90" i="50"/>
  <c r="O89" i="50"/>
  <c r="O88" i="50"/>
  <c r="O87" i="50"/>
  <c r="O86" i="50"/>
  <c r="O85" i="50"/>
  <c r="O84" i="50"/>
  <c r="O83" i="50"/>
  <c r="O82" i="50"/>
  <c r="O81" i="50"/>
  <c r="O80" i="50"/>
  <c r="O79" i="50"/>
  <c r="O78" i="50"/>
  <c r="O77" i="50"/>
  <c r="O76" i="50"/>
  <c r="O75" i="50"/>
  <c r="O74" i="50"/>
  <c r="O73" i="50"/>
  <c r="O72" i="50"/>
  <c r="O71" i="50"/>
  <c r="O70" i="50"/>
  <c r="O69" i="50"/>
  <c r="O68" i="50"/>
  <c r="O67" i="50"/>
  <c r="O66" i="50"/>
  <c r="O65" i="50"/>
  <c r="O64" i="50"/>
  <c r="O63" i="50"/>
  <c r="O62" i="50"/>
  <c r="O61" i="50"/>
  <c r="O60" i="50"/>
  <c r="O59" i="50"/>
  <c r="O58" i="50"/>
  <c r="O57" i="50"/>
  <c r="O56" i="50"/>
  <c r="O55" i="50"/>
  <c r="O54" i="50"/>
  <c r="O53" i="50"/>
  <c r="O52" i="50"/>
  <c r="O51" i="50"/>
  <c r="O50" i="50"/>
  <c r="O49" i="50"/>
  <c r="O48" i="50"/>
  <c r="O47" i="50"/>
  <c r="O46" i="50"/>
  <c r="O45" i="50"/>
  <c r="O44" i="50"/>
  <c r="O43" i="50"/>
  <c r="O42" i="50"/>
  <c r="O41" i="50"/>
  <c r="O40" i="50"/>
  <c r="O39" i="50"/>
  <c r="O38" i="50"/>
  <c r="O37" i="50"/>
  <c r="O36" i="50"/>
  <c r="O35" i="50"/>
  <c r="O34" i="50"/>
  <c r="O33" i="50"/>
  <c r="O32" i="50"/>
  <c r="O31" i="50"/>
  <c r="O30" i="50"/>
  <c r="O29" i="50"/>
  <c r="O28" i="50"/>
  <c r="O27" i="50"/>
  <c r="O26" i="50"/>
  <c r="O25" i="50"/>
  <c r="O24" i="50"/>
  <c r="O23" i="50"/>
  <c r="O22" i="50"/>
  <c r="O21" i="50"/>
  <c r="O20" i="50"/>
  <c r="O19" i="50"/>
  <c r="O18" i="50"/>
  <c r="O17" i="50"/>
  <c r="O16" i="50"/>
  <c r="O15" i="50"/>
  <c r="O14" i="50"/>
  <c r="O13" i="50"/>
  <c r="O12" i="50"/>
  <c r="O11" i="50"/>
  <c r="O10" i="50"/>
  <c r="O9" i="50"/>
  <c r="O8" i="50"/>
  <c r="O7" i="50"/>
  <c r="O6" i="50"/>
  <c r="O5" i="50"/>
  <c r="O4" i="50"/>
  <c r="O3" i="50"/>
  <c r="O2" i="50"/>
  <c r="CI5" i="49"/>
  <c r="CH5" i="49"/>
  <c r="CG5" i="49"/>
  <c r="CF5" i="49"/>
  <c r="CE5" i="49"/>
  <c r="CD5" i="49"/>
  <c r="CC5" i="49"/>
  <c r="CB5" i="49"/>
  <c r="CA5" i="49"/>
  <c r="BZ5" i="49"/>
  <c r="BY5" i="49"/>
  <c r="BX5" i="49"/>
  <c r="BW5" i="49"/>
  <c r="BV5" i="49"/>
  <c r="BU5" i="49"/>
  <c r="BT5" i="49"/>
  <c r="BS5" i="49"/>
  <c r="BR5" i="49"/>
  <c r="BQ5" i="49"/>
  <c r="BP5" i="49"/>
  <c r="BO5" i="49"/>
  <c r="BN5" i="49"/>
  <c r="BM5" i="49"/>
  <c r="BL5" i="49"/>
  <c r="BK5" i="49"/>
  <c r="BJ5" i="49"/>
  <c r="BI5" i="49"/>
  <c r="BH5" i="49"/>
  <c r="BG5" i="49"/>
  <c r="BF5" i="49"/>
  <c r="BE5" i="49"/>
  <c r="BD5" i="49"/>
  <c r="BC5" i="49"/>
  <c r="BB5" i="49"/>
  <c r="BA5" i="49"/>
  <c r="AZ5" i="49"/>
  <c r="AY5" i="49"/>
  <c r="AX5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K5" i="49"/>
  <c r="AJ5" i="49"/>
  <c r="AI5" i="49"/>
  <c r="AH5" i="49"/>
  <c r="AG5" i="49"/>
  <c r="AF5" i="49"/>
  <c r="AE5" i="49"/>
  <c r="AD5" i="49"/>
  <c r="AC5" i="49"/>
  <c r="AB5" i="49"/>
  <c r="AA5" i="49"/>
  <c r="Z5" i="49"/>
  <c r="Y5" i="49"/>
  <c r="X5" i="49"/>
  <c r="W5" i="49"/>
  <c r="V5" i="49"/>
  <c r="U5" i="49"/>
  <c r="T5" i="49"/>
  <c r="S5" i="49"/>
  <c r="R5" i="49"/>
  <c r="Q5" i="49"/>
  <c r="P5" i="49"/>
  <c r="O5" i="49"/>
  <c r="N5" i="49"/>
  <c r="M5" i="49"/>
  <c r="L5" i="49"/>
  <c r="K5" i="49"/>
  <c r="J5" i="49"/>
  <c r="H5" i="49"/>
  <c r="G5" i="49"/>
  <c r="B5" i="49"/>
  <c r="E77" i="48"/>
  <c r="F68" i="48"/>
  <c r="E68" i="48"/>
  <c r="D68" i="48"/>
  <c r="D67" i="48"/>
  <c r="D66" i="48"/>
  <c r="F61" i="48"/>
  <c r="E61" i="48"/>
  <c r="D60" i="48"/>
  <c r="D59" i="48"/>
  <c r="D58" i="48"/>
  <c r="D57" i="48"/>
  <c r="D61" i="48" s="1"/>
  <c r="F51" i="48"/>
  <c r="F52" i="48" s="1"/>
  <c r="I65" i="48" s="1"/>
  <c r="E51" i="48"/>
  <c r="D50" i="48"/>
  <c r="D49" i="48"/>
  <c r="D48" i="48"/>
  <c r="D47" i="48"/>
  <c r="D46" i="48"/>
  <c r="D45" i="48"/>
  <c r="F44" i="48"/>
  <c r="E44" i="48"/>
  <c r="E52" i="48" s="1"/>
  <c r="H65" i="48" s="1"/>
  <c r="D43" i="48"/>
  <c r="D42" i="48"/>
  <c r="D41" i="48"/>
  <c r="D40" i="48"/>
  <c r="D44" i="48" s="1"/>
  <c r="D39" i="48"/>
  <c r="D38" i="48"/>
  <c r="F37" i="48"/>
  <c r="E37" i="48"/>
  <c r="D36" i="48"/>
  <c r="D35" i="48"/>
  <c r="D34" i="48"/>
  <c r="D33" i="48"/>
  <c r="D32" i="48"/>
  <c r="D31" i="48"/>
  <c r="D30" i="48"/>
  <c r="D29" i="48"/>
  <c r="D28" i="48"/>
  <c r="D27" i="48"/>
  <c r="F26" i="48"/>
  <c r="E26" i="48"/>
  <c r="D25" i="48"/>
  <c r="D24" i="48"/>
  <c r="D23" i="48"/>
  <c r="D22" i="48"/>
  <c r="D21" i="48"/>
  <c r="D20" i="48"/>
  <c r="D19" i="48"/>
  <c r="D18" i="48"/>
  <c r="D17" i="48"/>
  <c r="D16" i="48"/>
  <c r="D11" i="48"/>
  <c r="I5" i="49" s="1"/>
  <c r="D10" i="48"/>
  <c r="F9" i="48"/>
  <c r="E5" i="49" s="1"/>
  <c r="E9" i="48"/>
  <c r="D9" i="48" s="1"/>
  <c r="C5" i="49" s="1"/>
  <c r="F4" i="48"/>
  <c r="A5" i="49" s="1"/>
  <c r="D51" i="48" l="1"/>
  <c r="D37" i="48"/>
  <c r="D26" i="48"/>
  <c r="D5" i="49"/>
  <c r="F5" i="49"/>
  <c r="E36" i="2"/>
  <c r="H61" i="48" l="1"/>
  <c r="D52" i="48"/>
  <c r="H68" i="48" s="1"/>
  <c r="I61" i="48"/>
  <c r="M11" i="15"/>
  <c r="B20" i="1"/>
  <c r="B21" i="1"/>
  <c r="B22" i="1"/>
  <c r="B19" i="1"/>
  <c r="D26" i="14"/>
  <c r="D25" i="14" s="1"/>
  <c r="D21" i="14" s="1"/>
  <c r="B12" i="1" s="1"/>
  <c r="D19" i="14" l="1"/>
  <c r="D18" i="14" s="1"/>
  <c r="L11" i="15" s="1"/>
  <c r="B11" i="1" l="1"/>
  <c r="H11" i="1" l="1"/>
  <c r="N20" i="14"/>
  <c r="D23" i="1"/>
  <c r="C23" i="1"/>
  <c r="F47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7" i="2"/>
  <c r="E38" i="2"/>
  <c r="E39" i="2"/>
  <c r="E40" i="2"/>
  <c r="E41" i="2"/>
  <c r="E42" i="2"/>
  <c r="E43" i="2"/>
  <c r="E44" i="2"/>
  <c r="E45" i="2"/>
  <c r="E6" i="2"/>
  <c r="G47" i="2"/>
  <c r="K47" i="2" l="1"/>
  <c r="B23" i="1"/>
  <c r="H12" i="1"/>
  <c r="J47" i="2"/>
  <c r="E47" i="2"/>
  <c r="H23" i="1" l="1"/>
  <c r="I47" i="2"/>
  <c r="B10" i="1"/>
  <c r="H10" i="1" l="1"/>
</calcChain>
</file>

<file path=xl/sharedStrings.xml><?xml version="1.0" encoding="utf-8"?>
<sst xmlns="http://schemas.openxmlformats.org/spreadsheetml/2006/main" count="1438" uniqueCount="902">
  <si>
    <t>อัตรากำลัง</t>
  </si>
  <si>
    <t>ข้าราชการครูฯ</t>
  </si>
  <si>
    <t>เงินงบประมาณ</t>
  </si>
  <si>
    <t>เงินนอกงบประมาณ</t>
  </si>
  <si>
    <t>จำนวนตำแหน่งทั้งหมด</t>
  </si>
  <si>
    <t>จำนวนตำแหน่งที่มีคนครอง</t>
  </si>
  <si>
    <t>จำนวนตำแหน่งที่ไม่มีคนครอง</t>
  </si>
  <si>
    <t>รวม</t>
  </si>
  <si>
    <t>ชาย</t>
  </si>
  <si>
    <t>หญิง</t>
  </si>
  <si>
    <t xml:space="preserve">  ปริญญาเอก</t>
  </si>
  <si>
    <t xml:space="preserve">  ปริญญาโท</t>
  </si>
  <si>
    <t xml:space="preserve">  ปริญญาตรี</t>
  </si>
  <si>
    <t>ต่ำกว่าปริญญาตรี</t>
  </si>
  <si>
    <t>ตำแหน่ง</t>
  </si>
  <si>
    <t>วิทยฐานะ</t>
  </si>
  <si>
    <t>รับเงินเดือน</t>
  </si>
  <si>
    <t>ในอันดับ</t>
  </si>
  <si>
    <t>ผู้อำนวยการชำนาญการ</t>
  </si>
  <si>
    <t>ผู้อำนวยการชำนาญการพิเศษ</t>
  </si>
  <si>
    <t>ผู้อำนวยการเชี่ยวชาญ</t>
  </si>
  <si>
    <t>ผู้อำนวยการเชี่ยวชาญพิเศษ</t>
  </si>
  <si>
    <t>รองผู้อำนวยการเชี่ยวชาญ</t>
  </si>
  <si>
    <t>รองผู้อำนวยการชำนาญการพิเศษ</t>
  </si>
  <si>
    <t>รองผู้อำนวยการชำนาญการ</t>
  </si>
  <si>
    <t>ครูเชี่ยวชาญพิเศษ</t>
  </si>
  <si>
    <t>ครูเชี่ยวชาญ</t>
  </si>
  <si>
    <t>ครูชำนาญการพิเศษ</t>
  </si>
  <si>
    <t>ครูชำนาญการ</t>
  </si>
  <si>
    <t>ครูผู้ช่วย</t>
  </si>
  <si>
    <t>รวมทั้งสิ้น</t>
  </si>
  <si>
    <t>ข้าราชการครูและบุคลากรทางการศึกษา (คน)</t>
  </si>
  <si>
    <t>ระดับการศึกษา</t>
  </si>
  <si>
    <t>-</t>
  </si>
  <si>
    <t>1. ผู้อำนวยการโรงเรียน</t>
  </si>
  <si>
    <t>2. รองผู้อำนวยการโรงเรียน</t>
  </si>
  <si>
    <t>3. ผู้อำนวยการศูนย์การศึกษาพิเศษ</t>
  </si>
  <si>
    <t>4. รองผู้อำนวยการศูนย์การศึกษาพิเศษ</t>
  </si>
  <si>
    <t>5. ครู</t>
  </si>
  <si>
    <t>6. ครูผู้ช่วย</t>
  </si>
  <si>
    <t>ประเภท</t>
  </si>
  <si>
    <t>ระดับ</t>
  </si>
  <si>
    <t>หมายเหตุ</t>
  </si>
  <si>
    <t>ข้อมูลเฉพาะส่วนราชการ</t>
  </si>
  <si>
    <t>1. ข้อมูลทั่วไป</t>
  </si>
  <si>
    <t>1.2 หัวหน้างาน / เจ้าหน้าที่ผู้รับผิดชอบงานด้านอัตรากำลัง และงานที่เกี่ยวข้องกับ คปร.</t>
  </si>
  <si>
    <t>3.2 จำนวนตำแหน่งที่มีอัตราเงินเดือน</t>
  </si>
  <si>
    <t xml:space="preserve">   ตำแหน่งว่างมีเงินเดือน (ข้อ 3.2.1 +ข้อ 3.2.2)</t>
  </si>
  <si>
    <t xml:space="preserve">    3.2.2 จำนวนตำแหน่งว่างทั้งหมดที่มีอัตราเงินเดือน</t>
  </si>
  <si>
    <t>จำนวน</t>
  </si>
  <si>
    <t>พื้นที่ปฏิบัติงาน</t>
  </si>
  <si>
    <t>ข้าราชการครูและ</t>
  </si>
  <si>
    <t>อัตรา</t>
  </si>
  <si>
    <t>คน</t>
  </si>
  <si>
    <t>พนักงานราชการ</t>
  </si>
  <si>
    <t>ตำแหน่งครู</t>
  </si>
  <si>
    <t>(จังหวัด)</t>
  </si>
  <si>
    <t xml:space="preserve">เงินงบประมาณ </t>
  </si>
  <si>
    <t>หมายเหตุ   กรอกข้อมูลเฉพาะ สพม.ที่มีพื้นที่ปฏิบัติงานตั้งแต่ 2 จังหวัดขึ้นไป</t>
  </si>
  <si>
    <t>(ตำแหน่งครู)</t>
  </si>
  <si>
    <t xml:space="preserve">                     ผู้ได้รับอนุญาตไปปฏิบัติงานในองค์กรอื่นชั่วคราว และผู้ปฏิบัติงานตามมติ ครม. </t>
  </si>
  <si>
    <t xml:space="preserve">                     กลับเข้ารับราชการ</t>
  </si>
  <si>
    <t xml:space="preserve"> </t>
  </si>
  <si>
    <t>3.3 จำนวนตำแหน่งไม่มีเงินเดือน</t>
  </si>
  <si>
    <t xml:space="preserve">  ข้อมูล ณ วันที่</t>
  </si>
  <si>
    <t>ขอขอบคุณที่ให้ความร่วมมือด้วยดี มา ณ โอกาสนี้</t>
  </si>
  <si>
    <t>คศ.1</t>
  </si>
  <si>
    <t>คศ.2</t>
  </si>
  <si>
    <t>คศ.3</t>
  </si>
  <si>
    <t>คศ.4</t>
  </si>
  <si>
    <t>คศ.5</t>
  </si>
  <si>
    <t>ครูอัตราจ้าง</t>
  </si>
  <si>
    <t>(งบดำเนินงาน)</t>
  </si>
  <si>
    <t xml:space="preserve">  ข้าราชการครูและบุคลากรทางการศึกษา (คน)</t>
  </si>
  <si>
    <t xml:space="preserve">    2. สพป. และ สพม. ที่มีจังหวัดเดียว ไม่ต้องทำตารางที่ 4</t>
  </si>
  <si>
    <t>ตรวจสอบตำแหน่งที่มีคนครองระหว่าง ชีทข้อมูลเฉพาะกับตารางที่ 1</t>
  </si>
  <si>
    <t>เป็น 0 หมายความว่าถูกต้องตรงกัน</t>
  </si>
  <si>
    <t xml:space="preserve">                                                                                                                                                                                           </t>
  </si>
  <si>
    <t>ตรวจสอบตำแหน่งที่มีคนครองระหว่าง ตารางที่ 1 กับ ตารางที่ 2</t>
  </si>
  <si>
    <t>ตรวจสอบตำแหน่งที่มีคนครองจำแนกชาย-หญิง ระหว่าง ตารางที่ 2 กับ ตารางที่ 3</t>
  </si>
  <si>
    <t>ตำแหน่งทั้งหมด</t>
  </si>
  <si>
    <t>มีคนครอง</t>
  </si>
  <si>
    <t>ตรวจสอบตำแหน่งทั้งหมด/ที่มีคนครอง/และว่าง ระหว่างชีทข้อมูลเฉพาะกับตารางที่ 1</t>
  </si>
  <si>
    <t>ตรวจสอบตำแหน่งทั้งหมดและตำแหน่งที่มีคนครอง ระหว่าง ตารางที่ 1 กับ ตารางที่ 4</t>
  </si>
  <si>
    <t>ครูทั้งหมด</t>
  </si>
  <si>
    <t>ครูมีคนครอง</t>
  </si>
  <si>
    <t xml:space="preserve">    3. ก่อนนำส่ง โปรดตรวจสอบความถูกต้องจากแถบสูตรการตรวจสอบข้อมูลท้ายตาราง </t>
  </si>
  <si>
    <t>ตำแหน่งที่มีคนครอง</t>
  </si>
  <si>
    <t>ตำแหน่งที่ไม่มีคนครอง</t>
  </si>
  <si>
    <t>ครูมาช่วยราชการ</t>
  </si>
  <si>
    <t>ตำแหน่งว่างมีเงิน</t>
  </si>
  <si>
    <t>ตำแหน่งว่างไม่มีเงิน</t>
  </si>
  <si>
    <t>ว่างมีเงื่อนไข</t>
  </si>
  <si>
    <t>ว่างอื่น</t>
  </si>
  <si>
    <t xml:space="preserve">ผู้ลาออกไปรับราชการทหาร </t>
  </si>
  <si>
    <t>แผนภูมิแสดงที่มาของตำแหน่งทั้งหมด</t>
  </si>
  <si>
    <t>ผู้ได้รับอนุญาตไปปฏิบัติงานในองค์กรอื่น</t>
  </si>
  <si>
    <t>ชั่วคราว และ  ผู้ปฏิบัติงานตาม มติ ค.ร.ม.</t>
  </si>
  <si>
    <t>กลับเข้ารับราชการ</t>
  </si>
  <si>
    <t xml:space="preserve">จ.18 ที่มีตัวคน </t>
  </si>
  <si>
    <t>+</t>
  </si>
  <si>
    <t>(หักครูไปช่วยราชการออก)</t>
  </si>
  <si>
    <t xml:space="preserve">1.1 ส่วนราชการ  </t>
  </si>
  <si>
    <t>หมายถึง  ตำแหน่งว่าง ตาม จ.18 ที่ไม่มีเงิน</t>
  </si>
  <si>
    <t xml:space="preserve">หมายถึง  ตำแหน่งว่างที่นอกเหนือจากที่กันไว้ ตามข้อ 8  ในที่นี้ หมายถึง </t>
  </si>
  <si>
    <t>ตำแหน่งเกษียณอายุราชการปีต่างๆที่ผ่านมา</t>
  </si>
  <si>
    <t xml:space="preserve">                               - ตำแหน่งที่เกลี่ยคืนสพฐ. (ต้นทาง) ซึ่ง สพฐ. สงวนไว้ และยังไม่ได้รับแจ้งการตัดโอนตำแหน่ง    </t>
  </si>
  <si>
    <t xml:space="preserve">                                 (คงค้างอยู่ในบัญชีถือจ่าย (จ.18)</t>
  </si>
  <si>
    <t xml:space="preserve">                    1. ตำแหน่งเกษียณอายุราชการปีต่างๆ กรณี</t>
  </si>
  <si>
    <t>กผอ.สพร.สพฐ.</t>
  </si>
  <si>
    <t>แบบสำรวจอัตรากำลังข้าราชการครูและบุคลากรทางการศึกษาในสถานศึกษา</t>
  </si>
  <si>
    <t>บุคลากรทางการศึกษาในสถานศึกษา</t>
  </si>
  <si>
    <t xml:space="preserve">                               - ตำแหน่งที่ส่งคืนสพฐ. เนื่องจากไม่มีโรงเรียนที่ต่ำกว่าเกณฑ์ ก.ค.ศ. </t>
  </si>
  <si>
    <t xml:space="preserve">3. ตำแหน่งที่ส่งคืนสพฐ. เนื่องจากไม่มีโรงเรียนที่ต่ำกว่าเกณฑ์ ก.ค.ศ.  </t>
  </si>
  <si>
    <r>
      <t xml:space="preserve">9. </t>
    </r>
    <r>
      <rPr>
        <b/>
        <sz val="16"/>
        <rFont val="TH SarabunPSK"/>
        <family val="2"/>
      </rPr>
      <t xml:space="preserve">ตำแหน่งว่างอื่น </t>
    </r>
    <r>
      <rPr>
        <sz val="16"/>
        <rFont val="TH SarabunPSK"/>
        <family val="2"/>
      </rPr>
      <t xml:space="preserve">                               </t>
    </r>
  </si>
  <si>
    <r>
      <t xml:space="preserve">10. </t>
    </r>
    <r>
      <rPr>
        <b/>
        <sz val="16"/>
        <rFont val="TH SarabunPSK"/>
        <family val="2"/>
      </rPr>
      <t>ตำแหน่งไม่มีเงิน</t>
    </r>
    <r>
      <rPr>
        <sz val="16"/>
        <rFont val="TH SarabunPSK"/>
        <family val="2"/>
      </rPr>
      <t xml:space="preserve">                             </t>
    </r>
  </si>
  <si>
    <t xml:space="preserve">2. ตำแหน่งที่เกลี่ยคืนสพฐ. (ต้นทาง) ซึ่ง สพฐ. สงวนไว้ และยังไม่ได้รับแจ้งการตัดโอนตำแหน่ง  </t>
  </si>
  <si>
    <t xml:space="preserve">   (คงค้างอยู่ในบัญชีถือจ่าย (จ.18)</t>
  </si>
  <si>
    <t xml:space="preserve">   คัดเลือก บรรจุ แต่งตั้ง</t>
  </si>
  <si>
    <t xml:space="preserve">ตำแหน่งว่างที่กันไว้เพื่อบรรจุนักเรียนทุนต่างๆ </t>
  </si>
  <si>
    <t>เบอร์โทร...........................................................................................................</t>
  </si>
  <si>
    <t>ลงชื่อ.................................................................................................................</t>
  </si>
  <si>
    <t xml:space="preserve">               ผู้รับรองข้อมูลความถูกต้อง  :                 </t>
  </si>
  <si>
    <t xml:space="preserve">           ผู้รับรองข้อมูลความถูกต้อง  :                 </t>
  </si>
  <si>
    <t xml:space="preserve">  ผู้รับรองข้อมูลความถูกต้อง  :                 </t>
  </si>
  <si>
    <t xml:space="preserve">    ผู้รับรองข้อมูลความถูกต้อง  :                 </t>
  </si>
  <si>
    <t>ข้าราชการครูและบุคลากรทางการศึกษา (ตำแหน่ง)</t>
  </si>
  <si>
    <t>ทุกตำแหน่งในสำนักงาน</t>
  </si>
  <si>
    <t>38 ค. (2) ในสถานศึกษา</t>
  </si>
  <si>
    <t>จำนวนตำแหน่งว่างมีอัตราเงินเดือน (ตำแหน่งที่ไม่มีคนครอง)</t>
  </si>
  <si>
    <t>ระดับตำแหน่ง/</t>
  </si>
  <si>
    <t>ผู้บริหารการศึกษา</t>
  </si>
  <si>
    <t>ไม่มีวิทยฐานะ</t>
  </si>
  <si>
    <t>ในสำนักงาน ได้แก่</t>
  </si>
  <si>
    <t xml:space="preserve"> - ผอ.สพท.</t>
  </si>
  <si>
    <t xml:space="preserve"> - รอง ผอ.สพท.</t>
  </si>
  <si>
    <t>ชำนาญการ</t>
  </si>
  <si>
    <t xml:space="preserve"> - ผู้ช่วย ผอ.สพท.</t>
  </si>
  <si>
    <t xml:space="preserve"> - จบห.กศ.ขั้นพื้นฐาน</t>
  </si>
  <si>
    <t>ชำนาญการพิเศษ</t>
  </si>
  <si>
    <t>เชี่ยวชาญ</t>
  </si>
  <si>
    <t>เชี่ยวชาญพิเศษ</t>
  </si>
  <si>
    <t>บุคลากรทางการศึกษาอื่น</t>
  </si>
  <si>
    <t>ตามมาตรา 38 ค.(1)</t>
  </si>
  <si>
    <t>ตำแหน่งศึกษานิเทศก์</t>
  </si>
  <si>
    <t>ในสำนักงาน</t>
  </si>
  <si>
    <t>ปฏิบัติการ</t>
  </si>
  <si>
    <t>ตามมาตรา 38 ค.(2)</t>
  </si>
  <si>
    <t>ในสถานศึกษา</t>
  </si>
  <si>
    <t>ปฏิบัติงาน</t>
  </si>
  <si>
    <t>ชำนาญงาน</t>
  </si>
  <si>
    <t>อาวุโส</t>
  </si>
  <si>
    <t>รวมทั้งหมด</t>
  </si>
  <si>
    <t xml:space="preserve">                                   ระดับการศึกษา</t>
  </si>
  <si>
    <t>เกษียณอายุ</t>
  </si>
  <si>
    <t xml:space="preserve">   1.1 ตำแหน่งผู้บริหารการศึกษา : ผอ.สพท., รอง ผอ.สพท., ผู้ช่วย ผอ.สพท., จบห.การศึกษาขั้นพื้นฐาน</t>
  </si>
  <si>
    <t xml:space="preserve">   1.2 ตำแหน่งศึกษานิเทศก์</t>
  </si>
  <si>
    <t xml:space="preserve">   1.3 ตำแหน่งบุคลากรทางการศึกษาอื่นตามมาตรา 38 ค. (2) ในสำนักงาน และในสถานศึกษา</t>
  </si>
  <si>
    <t>ผบ</t>
  </si>
  <si>
    <t>ศน</t>
  </si>
  <si>
    <t>38 ค. (2)</t>
  </si>
  <si>
    <t>การศึกษา</t>
  </si>
  <si>
    <t>เกษียณ</t>
  </si>
  <si>
    <t>ไม่มี</t>
  </si>
  <si>
    <t>ชก</t>
  </si>
  <si>
    <t>ชพ</t>
  </si>
  <si>
    <t>ชช</t>
  </si>
  <si>
    <t>ชชพ</t>
  </si>
  <si>
    <t>ทั้งหมด</t>
  </si>
  <si>
    <t>ว่าง</t>
  </si>
  <si>
    <t>ปก</t>
  </si>
  <si>
    <t>ปง</t>
  </si>
  <si>
    <t>ชง</t>
  </si>
  <si>
    <t>อว</t>
  </si>
  <si>
    <t>เอก</t>
  </si>
  <si>
    <t>โท</t>
  </si>
  <si>
    <t>ตรี</t>
  </si>
  <si>
    <t>ต่ำกว่าตรี</t>
  </si>
  <si>
    <t>จังหวัด</t>
  </si>
  <si>
    <t>สพท.</t>
  </si>
  <si>
    <t>สนง</t>
  </si>
  <si>
    <t>รร</t>
  </si>
  <si>
    <t>ช</t>
  </si>
  <si>
    <t>ญ</t>
  </si>
  <si>
    <t>สำนักงานเขตพื้นที่การศึกษา..................................................</t>
  </si>
  <si>
    <t xml:space="preserve">     1) ชื่อ  ........................................ ตำแหน่ง  ................................................  หน่วยงาน ..............................   โทร. ......................</t>
  </si>
  <si>
    <t xml:space="preserve">     2) ชื่อ  ........................................ ตำแหน่ง  ................................................  หน่วยงาน ..............................   โทร. ......................</t>
  </si>
  <si>
    <t>...................</t>
  </si>
  <si>
    <t>ลงชื่อ  ................................</t>
  </si>
  <si>
    <t>ลงชื่อ.....................................</t>
  </si>
  <si>
    <t>จำนวนตำแหน่งทั้งหมด (มีคนครอง+ไม่มีคนครอง)</t>
  </si>
  <si>
    <t>ส่วนราชการ :  สำนักงานเขตพื้นที่การศึกษา..................................</t>
  </si>
  <si>
    <t>แบบสำรวจข้อมูลข้าราชการครูและบุคลากรทางการศึกษาในสถานศึกษา</t>
  </si>
  <si>
    <t>4. ตำแหน่งว่างปกติ ที่เกิดจากการย้าย ตาย ลาออก และ/หรืออยู่ระหว่างดำเนินการสรรหา คัดเลือก บรรจุ แต่งตั้ง</t>
  </si>
  <si>
    <t>ที่เกิดจากตาย ลาออก  ย้าย</t>
  </si>
  <si>
    <t>2. ตำแหน่งที่เกลี่ยคืนสพฐ. (ต้นทาง) ซึ่ง สพฐ. สงวนไว้ และยังไม่ได้รับแจ้งการตัดโอนตำแหน่ง (คงค้างอยู่ในบัญชีถือจ่าย (จ.18))</t>
  </si>
  <si>
    <r>
      <t xml:space="preserve">5. </t>
    </r>
    <r>
      <rPr>
        <b/>
        <sz val="16"/>
        <rFont val="TH SarabunPSK"/>
        <family val="2"/>
      </rPr>
      <t xml:space="preserve">ตำแหน่งครูไปช่วยราชการ        </t>
    </r>
    <r>
      <rPr>
        <sz val="16"/>
        <rFont val="TH SarabunPSK"/>
        <family val="2"/>
      </rPr>
      <t>หมายถึง ตำแหน่งครู จ.18 ของสถานศึกษานี้ แต่ไปช่วยปฏิบัติงานอยู่ในสถานศึกษาอื่น</t>
    </r>
  </si>
  <si>
    <r>
      <t xml:space="preserve">6. </t>
    </r>
    <r>
      <rPr>
        <b/>
        <sz val="16"/>
        <color rgb="FFFF0000"/>
        <rFont val="TH SarabunPSK"/>
        <family val="2"/>
      </rPr>
      <t xml:space="preserve">ตำแหน่งที่ไม่มีคนครอง            </t>
    </r>
    <r>
      <rPr>
        <sz val="16"/>
        <rFont val="TH SarabunPSK"/>
        <family val="2"/>
      </rPr>
      <t xml:space="preserve">หมายถึง  </t>
    </r>
    <r>
      <rPr>
        <b/>
        <sz val="16"/>
        <color rgb="FFFF0000"/>
        <rFont val="TH SarabunPSK"/>
        <family val="2"/>
      </rPr>
      <t>ตำแหน่งว่างที่มีเงิน  + ตำแหน่งไม่มีเงิน</t>
    </r>
  </si>
  <si>
    <r>
      <t xml:space="preserve">7. </t>
    </r>
    <r>
      <rPr>
        <b/>
        <sz val="16"/>
        <rFont val="TH SarabunPSK"/>
        <family val="2"/>
      </rPr>
      <t xml:space="preserve">ตำแหน่งว่างที่มีเงิน                </t>
    </r>
    <r>
      <rPr>
        <sz val="16"/>
        <rFont val="TH SarabunPSK"/>
        <family val="2"/>
      </rPr>
      <t xml:space="preserve">หมายถึง  </t>
    </r>
    <r>
      <rPr>
        <b/>
        <sz val="16"/>
        <rFont val="TH SarabunPSK"/>
        <family val="2"/>
      </rPr>
      <t>ตำแหน่งว่างแบบมีเงื่อนไข + ตำแหน่งว่างอื่น</t>
    </r>
  </si>
  <si>
    <r>
      <t xml:space="preserve">8. </t>
    </r>
    <r>
      <rPr>
        <b/>
        <sz val="16"/>
        <rFont val="TH SarabunPSK"/>
        <family val="2"/>
      </rPr>
      <t xml:space="preserve">ตำแหน่งว่างที่มีเงื่อนไข            </t>
    </r>
    <r>
      <rPr>
        <sz val="16"/>
        <rFont val="TH SarabunPSK"/>
        <family val="2"/>
      </rPr>
      <t>หมายถึง  ตำแหน่งว่างที่กันไว้เพื่อบรรจุนักเรียนทุน ผู้ลาออกไปรับราชการทหาร ผู้ได้รับอนุญาตไปปฏิบัติงาน</t>
    </r>
  </si>
  <si>
    <r>
      <t xml:space="preserve">3. </t>
    </r>
    <r>
      <rPr>
        <b/>
        <sz val="16"/>
        <rFont val="TH SarabunPSK"/>
        <family val="2"/>
      </rPr>
      <t>ตำแหน่งครูตาม จ.18</t>
    </r>
    <r>
      <rPr>
        <sz val="16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ที่มีตัวคน  </t>
    </r>
    <r>
      <rPr>
        <sz val="16"/>
        <rFont val="TH SarabunPSK"/>
        <family val="2"/>
      </rPr>
      <t>หมายถึง ตำแหน่งครู จ.18 ที่มีตัวคนและปฏิบัติงานอยู่ในสถานศึกษานี้</t>
    </r>
  </si>
  <si>
    <r>
      <t xml:space="preserve">1. </t>
    </r>
    <r>
      <rPr>
        <b/>
        <sz val="16"/>
        <rFont val="TH SarabunPSK"/>
        <family val="2"/>
      </rPr>
      <t xml:space="preserve">ตำแหน่งทั้งหมด                 </t>
    </r>
    <r>
      <rPr>
        <sz val="16"/>
        <rFont val="TH SarabunPSK"/>
        <family val="2"/>
      </rPr>
      <t xml:space="preserve">หมายถึง      </t>
    </r>
    <r>
      <rPr>
        <b/>
        <sz val="16"/>
        <color rgb="FF0070C0"/>
        <rFont val="TH SarabunPSK"/>
        <family val="2"/>
      </rPr>
      <t>ตำแหน่งที่มีคนครอง</t>
    </r>
    <r>
      <rPr>
        <b/>
        <sz val="16"/>
        <rFont val="TH SarabunPSK"/>
        <family val="2"/>
      </rPr>
      <t xml:space="preserve"> + </t>
    </r>
    <r>
      <rPr>
        <b/>
        <sz val="16"/>
        <color rgb="FFFF0000"/>
        <rFont val="TH SarabunPSK"/>
        <family val="2"/>
      </rPr>
      <t xml:space="preserve">ตำแหน่งที่ไม่มีคนครอง </t>
    </r>
  </si>
  <si>
    <r>
      <t xml:space="preserve">2. </t>
    </r>
    <r>
      <rPr>
        <b/>
        <sz val="16"/>
        <color rgb="FF0070C0"/>
        <rFont val="TH SarabunPSK"/>
        <family val="2"/>
      </rPr>
      <t xml:space="preserve">ตำแหน่งที่มีคนครอง            </t>
    </r>
    <r>
      <rPr>
        <sz val="16"/>
        <rFont val="TH SarabunPSK"/>
        <family val="2"/>
      </rPr>
      <t xml:space="preserve">หมายถึง     </t>
    </r>
    <r>
      <rPr>
        <b/>
        <sz val="16"/>
        <rFont val="TH SarabunPSK"/>
        <family val="2"/>
      </rPr>
      <t xml:space="preserve"> </t>
    </r>
    <r>
      <rPr>
        <b/>
        <sz val="16"/>
        <color theme="3" tint="0.39997558519241921"/>
        <rFont val="TH SarabunPSK"/>
        <family val="2"/>
      </rPr>
      <t>ตำแห</t>
    </r>
    <r>
      <rPr>
        <b/>
        <sz val="16"/>
        <color theme="4" tint="-0.249977111117893"/>
        <rFont val="TH SarabunPSK"/>
        <family val="2"/>
      </rPr>
      <t>น่งครูตาม จ.18 ที่มีตัวคน + ตำแหน่งครูมาช่วยราชการ - ตำแหน่งครูไปช่วยราชการ</t>
    </r>
  </si>
  <si>
    <t>สำนักงานเขตพื้นที่การศึกษา</t>
  </si>
  <si>
    <r>
      <t xml:space="preserve">ใช้สำหรับตรวจสอบความถูกต้องของข้อมูล </t>
    </r>
    <r>
      <rPr>
        <b/>
        <sz val="16"/>
        <color rgb="FFFF0000"/>
        <rFont val="Browallia New"/>
        <family val="2"/>
      </rPr>
      <t>งดแก้ไขสูตร</t>
    </r>
  </si>
  <si>
    <t>ตรวจสอบจำนวน ตาราง 1 และ 2</t>
  </si>
  <si>
    <t>ใน สนง.</t>
  </si>
  <si>
    <t>ตรวจสอบเพศ ตาราง 2 และ 3</t>
  </si>
  <si>
    <t>"ชาย"</t>
  </si>
  <si>
    <t>"หญิง"</t>
  </si>
  <si>
    <t>ตรวจสอบจำนวนมีคนครองรวม ตาราง 1, 2 และ 3</t>
  </si>
  <si>
    <t xml:space="preserve">5. สพท. ใดที่ต้องยุบเลิกตำแหน่งบุคลากรทางการศึกษาอื่นตามมาตรา 38 ค. (2) เพื่อทดแทนด้วยพนักงานราชการ </t>
  </si>
  <si>
    <t>(สพม.จันทบุรี ตราด, สพม.ชลบุรี ระยอง, สพม.ตรัง กระบี่, สพม.ปราจีนบุรี นครนายก,</t>
  </si>
  <si>
    <t>สพม.สมุทรสาคร สมุทรสงคราม, สพม.สิงห์บุรี อ่างทอง, สพม.สุราษฎร์ธานี ชุมพร, สพม.อุทัยธานี ชัยนาท และ สพม.อุบลราชธานี อำนาจเจริญ)</t>
  </si>
  <si>
    <t>สพม.พังงา ภูเก็ต ระนอง, สพม.พิษณุโลก อุตรดิตถ์,สพม.ลำปาง ลำพูน, สพม.เลย หนองบัวลำภู, สพม.ศรีสะเกษ ยโสธร, สพม.สงขลา สตูล,</t>
  </si>
  <si>
    <t>สพท</t>
  </si>
  <si>
    <t>ผอ</t>
  </si>
  <si>
    <t>รองโครงสร้าง</t>
  </si>
  <si>
    <t>รองเงื่อนไข</t>
  </si>
  <si>
    <t>38ค(2)</t>
  </si>
  <si>
    <t>ลำดับ</t>
  </si>
  <si>
    <t>เลขที่</t>
  </si>
  <si>
    <t>อันดับ</t>
  </si>
  <si>
    <t>ชื่อตำแหน่ง</t>
  </si>
  <si>
    <t>ระดับหรืออันดับ</t>
  </si>
  <si>
    <t>กลุ่มอำนวยการ</t>
  </si>
  <si>
    <t>กลุ่มบริหารงานบุคคล</t>
  </si>
  <si>
    <t>กลุ่มนโยบายและแผน</t>
  </si>
  <si>
    <t>กลุ่มส่งเสริมการจัดการศึกษา</t>
  </si>
  <si>
    <t>กลุ่มนิเทศ ติดตามฯ</t>
  </si>
  <si>
    <t>หน่วยตรวจสอบภายใน</t>
  </si>
  <si>
    <t>..........</t>
  </si>
  <si>
    <t>ศธ........../</t>
  </si>
  <si>
    <t>คผช.</t>
  </si>
  <si>
    <t>ผู้อำนวยการสำนักงานเขตพื้นที่การศึกษา</t>
  </si>
  <si>
    <t>ประถมศึกษากระบี่</t>
  </si>
  <si>
    <t>ศธ04013/</t>
  </si>
  <si>
    <t>กระบี่</t>
  </si>
  <si>
    <t>รองผู้อำนวยการสำนักงานเขตพื้นที่การศึกษา (โครงสร้าง)</t>
  </si>
  <si>
    <t>ประถมศึกษากรุงเทพมหานคร</t>
  </si>
  <si>
    <t>ศธ04230/</t>
  </si>
  <si>
    <t>กรุงเทพมหานคร</t>
  </si>
  <si>
    <t>รองผู้อำนวยการสำนักงานเขตพื้นที่การศึกษา (ชั่วคราวและมีเงื่อนไข)</t>
  </si>
  <si>
    <t>ประถมศึกษากาญจนบุรี เขต 1</t>
  </si>
  <si>
    <t>ศธ04017/</t>
  </si>
  <si>
    <t>กาญจนบุรี</t>
  </si>
  <si>
    <t>ปฏิบัติการ/ชำนาญการ</t>
  </si>
  <si>
    <t>ผู้ช่วยผู้อำนวยการสำนักงานเขตพื้นที่การศึกษา</t>
  </si>
  <si>
    <t>ประถมศึกษากาญจนบุรี เขต 2</t>
  </si>
  <si>
    <t>ศธ04018/</t>
  </si>
  <si>
    <t>ชำนาญการ/ชำนาญการพิเศษ</t>
  </si>
  <si>
    <t>เจ้าหน้าที่บริหารการศึกษาขั้นพื้นฐาน</t>
  </si>
  <si>
    <t>ประถมศึกษากาญจนบุรี เขต 3</t>
  </si>
  <si>
    <t>ศธ04019/</t>
  </si>
  <si>
    <t>ศึกษานิเทศก์</t>
  </si>
  <si>
    <t>ประถมศึกษากาญจนบุรี เขต 4</t>
  </si>
  <si>
    <t>ศธ04222/</t>
  </si>
  <si>
    <t>นักจัดการงานทั่วไป</t>
  </si>
  <si>
    <t>ประถมศึกษากาฬสินธุ์ เขต 1</t>
  </si>
  <si>
    <t>ศธ04020/</t>
  </si>
  <si>
    <t>กาฬสินธุ์</t>
  </si>
  <si>
    <t>นักวิชาการศึกษา</t>
  </si>
  <si>
    <t>ประถมศึกษากาฬสินธุ์ เขต 2</t>
  </si>
  <si>
    <t>ศธ04021/</t>
  </si>
  <si>
    <t>ปฏิบัติงาน/ชำนาญงาน</t>
  </si>
  <si>
    <t>นักประชาสัมพันธ์</t>
  </si>
  <si>
    <t>ประถมศึกษากาฬสินธุ์ เขต 3</t>
  </si>
  <si>
    <t>ศธ04022/</t>
  </si>
  <si>
    <t>ชำนาญงาน/อาวุโส</t>
  </si>
  <si>
    <t>นักทรัพยากรบุคคล</t>
  </si>
  <si>
    <t>ประถมศึกษากำแพงเพชร เขต 1</t>
  </si>
  <si>
    <t>ศธ04023/</t>
  </si>
  <si>
    <t xml:space="preserve">กำแพงเพชร </t>
  </si>
  <si>
    <t>นักวิชาการเงินและบัญชี</t>
  </si>
  <si>
    <t>ประถมศึกษากำแพงเพชร เขต 2</t>
  </si>
  <si>
    <t>ศธ04024/</t>
  </si>
  <si>
    <t>นักวิชาการพัสดุ</t>
  </si>
  <si>
    <t>ประถมศึกษาขอนแก่น เขต 1</t>
  </si>
  <si>
    <t>ศธ04025/</t>
  </si>
  <si>
    <t>ขอนแก่น</t>
  </si>
  <si>
    <t>นักวิชาการตรวจสอบภายใน</t>
  </si>
  <si>
    <t>ประถมศึกษาขอนแก่น เขต 2</t>
  </si>
  <si>
    <t>ศธ04026/</t>
  </si>
  <si>
    <t>นักวิเคราะห์นโยบายและแผน</t>
  </si>
  <si>
    <t>ประถมศึกษาขอนแก่น เขต 3</t>
  </si>
  <si>
    <t>ศธ04027/</t>
  </si>
  <si>
    <t>นักวิชาการคอมพิวเตอร์</t>
  </si>
  <si>
    <t>ประถมศึกษาขอนแก่น เขต 4</t>
  </si>
  <si>
    <t>ศธ04028/</t>
  </si>
  <si>
    <t>นิติกร</t>
  </si>
  <si>
    <t>ประถมศึกษาขอนแก่น เขต 5</t>
  </si>
  <si>
    <t>ศธ04029/</t>
  </si>
  <si>
    <t>เจ้าพนักงานธุรการ</t>
  </si>
  <si>
    <t>ประถมศึกษาจันทบุรี เขต 1</t>
  </si>
  <si>
    <t>ศธ04030/</t>
  </si>
  <si>
    <t>จันทบุรี</t>
  </si>
  <si>
    <t>เจ้าพนักงานการเงินและบัญชี</t>
  </si>
  <si>
    <t>ประถมศึกษาจันทบุรี เขต 2</t>
  </si>
  <si>
    <t>ศธ04031/</t>
  </si>
  <si>
    <t>เจ้าพนักงานพัสดุ</t>
  </si>
  <si>
    <t>ประถมศึกษาฉะเชิงเทรา เขต 1</t>
  </si>
  <si>
    <t>ศธ04032/</t>
  </si>
  <si>
    <t>ฉะเชิงเทรา</t>
  </si>
  <si>
    <t>ประถมศึกษาฉะเชิงเทรา เขต 2</t>
  </si>
  <si>
    <t>ศธ04033/</t>
  </si>
  <si>
    <t>ประถมศึกษาชลบุรี เขต 1</t>
  </si>
  <si>
    <t>ศธ04034/</t>
  </si>
  <si>
    <t>ชลบุรี</t>
  </si>
  <si>
    <t>ว่างมีเงิน</t>
  </si>
  <si>
    <t>ประถมศึกษาชลบุรี เขต 2</t>
  </si>
  <si>
    <t>ศธ04035/</t>
  </si>
  <si>
    <t>ว่างไม่มีเงิน</t>
  </si>
  <si>
    <t>ประถมศึกษาชลบุรี เขต 3</t>
  </si>
  <si>
    <t>ศธ04036/</t>
  </si>
  <si>
    <t>ประถมศึกษาชัยนาท</t>
  </si>
  <si>
    <t>ศธ04037/</t>
  </si>
  <si>
    <t>ชัยนาท</t>
  </si>
  <si>
    <t>ประถมศึกษาชัยภูมิ เขต 1</t>
  </si>
  <si>
    <t>ศธ04038/</t>
  </si>
  <si>
    <t>ชัยภูมิ</t>
  </si>
  <si>
    <t>ประถมศึกษาชัยภูมิ เขต 2</t>
  </si>
  <si>
    <t>ศธ04039/</t>
  </si>
  <si>
    <t>ประถมศึกษาชัยภูมิ เขต 3</t>
  </si>
  <si>
    <t>ศธ04040/</t>
  </si>
  <si>
    <t>ประถมศึกษาชุมพร เขต 1</t>
  </si>
  <si>
    <t>ศธ04041/</t>
  </si>
  <si>
    <t xml:space="preserve">ชุมพร </t>
  </si>
  <si>
    <t>ประถมศึกษาชุมพร เขต 2</t>
  </si>
  <si>
    <t>ศธ04042/</t>
  </si>
  <si>
    <t>ประถมศึกษาเชียงราย เขต 1</t>
  </si>
  <si>
    <t>ศธ04043/</t>
  </si>
  <si>
    <t>เชียงราย</t>
  </si>
  <si>
    <t>ประถมศึกษาเชียงราย เขต 2</t>
  </si>
  <si>
    <t>ศธ04044/</t>
  </si>
  <si>
    <t>ประถมศึกษาเชียงราย เขต 3</t>
  </si>
  <si>
    <t>ศธ04045/</t>
  </si>
  <si>
    <t>ประถมศึกษาเชียงราย เขต 4</t>
  </si>
  <si>
    <t>ศธ04046/</t>
  </si>
  <si>
    <t>ประถมศึกษาเชียงใหม่ เขต 1</t>
  </si>
  <si>
    <t>ศธ04047/</t>
  </si>
  <si>
    <t>เชียงใหม่</t>
  </si>
  <si>
    <t>ประถมศึกษาเชียงใหม่ เขต 2</t>
  </si>
  <si>
    <t>ศธ04048/</t>
  </si>
  <si>
    <t>ประถมศึกษาเชียงใหม่ เขต 3</t>
  </si>
  <si>
    <t>ศธ04049/</t>
  </si>
  <si>
    <t>ประถมศึกษาเชียงใหม่ เขต 4</t>
  </si>
  <si>
    <t>ศธ04050/</t>
  </si>
  <si>
    <t>ประถมศึกษาเชียงใหม่ เขต 5</t>
  </si>
  <si>
    <t>ศธ04051/</t>
  </si>
  <si>
    <t>ประถมศึกษาเชียงใหม่ เขต 6</t>
  </si>
  <si>
    <t>ศธ04223/</t>
  </si>
  <si>
    <t>ประถมศึกษาตรัง เขต 1</t>
  </si>
  <si>
    <t>ศธ04052/</t>
  </si>
  <si>
    <t xml:space="preserve">ตรัง </t>
  </si>
  <si>
    <t>ประถมศึกษาตรัง เขต 2</t>
  </si>
  <si>
    <t>ศธ04053/</t>
  </si>
  <si>
    <t>ประถมศึกษาตราด</t>
  </si>
  <si>
    <t>ศธ04054/</t>
  </si>
  <si>
    <t>ตราด</t>
  </si>
  <si>
    <t>ประถมศึกษาตาก เขต 1</t>
  </si>
  <si>
    <t>ศธ04055/</t>
  </si>
  <si>
    <t>ตาก</t>
  </si>
  <si>
    <t>ประถมศึกษาตาก เขต 2</t>
  </si>
  <si>
    <t>ศธ04056/</t>
  </si>
  <si>
    <t>ประถมศึกษานครนายก</t>
  </si>
  <si>
    <t>ศธ04057/</t>
  </si>
  <si>
    <t>นครนายก</t>
  </si>
  <si>
    <t>ประถมศึกษานครปฐม เขต 1</t>
  </si>
  <si>
    <t>ศธ04058/</t>
  </si>
  <si>
    <t>นครปฐม</t>
  </si>
  <si>
    <t>ประถมศึกษานครปฐม เขต 2</t>
  </si>
  <si>
    <t>ศธ04059/</t>
  </si>
  <si>
    <t>ประถมศึกษานครพนม เขต 1</t>
  </si>
  <si>
    <t>ศธ04060/</t>
  </si>
  <si>
    <t xml:space="preserve">นครพนม </t>
  </si>
  <si>
    <t>ประถมศึกษานครพนม เขต 2</t>
  </si>
  <si>
    <t>ศธ04061/</t>
  </si>
  <si>
    <t>ประถมศึกษานครราชสีมา เขต 1</t>
  </si>
  <si>
    <t>ศธ04062/</t>
  </si>
  <si>
    <t>นครราชสีมา</t>
  </si>
  <si>
    <t>ประถมศึกษานครราชสีมา เขต 2</t>
  </si>
  <si>
    <t>ศธ04063/</t>
  </si>
  <si>
    <t>ประถมศึกษานครราชสีมา เขต 3</t>
  </si>
  <si>
    <t>ศธ04064/</t>
  </si>
  <si>
    <t>ประถมศึกษานครราชสีมา เขต 4</t>
  </si>
  <si>
    <t>ศธ04065/</t>
  </si>
  <si>
    <t>ประถมศึกษานครราชสีมา เขต 5</t>
  </si>
  <si>
    <t>ศธ04066/</t>
  </si>
  <si>
    <t>ประถมศึกษานครราชสีมา เขต 6</t>
  </si>
  <si>
    <t>ศธ04067/</t>
  </si>
  <si>
    <t>ประถมศึกษานครราชสีมา เขต 7</t>
  </si>
  <si>
    <t>ศธ04068/</t>
  </si>
  <si>
    <t>ประถมศึกษานครศรีธรรมราช เขต 1</t>
  </si>
  <si>
    <t>ศธ04069/</t>
  </si>
  <si>
    <t>นครศรีธรรมราช</t>
  </si>
  <si>
    <t>ประถมศึกษานครศรีธรรมราช เขต 2</t>
  </si>
  <si>
    <t>ศธ04070/</t>
  </si>
  <si>
    <t>ประถมศึกษานครศรีธรรมราช เขต 3</t>
  </si>
  <si>
    <t>ศธ04071/</t>
  </si>
  <si>
    <t>ประถมศึกษานครศรีธรรมราช เขต 4</t>
  </si>
  <si>
    <t>ศธ04072/</t>
  </si>
  <si>
    <t>ประถมศึกษานครสวรรค์ เขต 1</t>
  </si>
  <si>
    <t>ศธ04073/</t>
  </si>
  <si>
    <t>นครสวรรค์</t>
  </si>
  <si>
    <t>ประถมศึกษานครสวรรค์ เขต 2</t>
  </si>
  <si>
    <t>ศธ04074/</t>
  </si>
  <si>
    <t>ประถมศึกษานครสวรรค์ เขต 3</t>
  </si>
  <si>
    <t>ศธ04075/</t>
  </si>
  <si>
    <t>ประถมศึกษานนทบุรี เขต 1</t>
  </si>
  <si>
    <t>ศธ04076/</t>
  </si>
  <si>
    <t>นนทบุรี</t>
  </si>
  <si>
    <t>ประถมศึกษานนทบุรี เขต 2</t>
  </si>
  <si>
    <t>ศธ04077/</t>
  </si>
  <si>
    <t>ประถมศึกษานราธิวาส เขต 1</t>
  </si>
  <si>
    <t>ศธ04078/</t>
  </si>
  <si>
    <t>นราธิวาส</t>
  </si>
  <si>
    <t>ประถมศึกษานราธิวาส เขต 2</t>
  </si>
  <si>
    <t>ศธ04079/</t>
  </si>
  <si>
    <t>ประถมศึกษานราธิวาส เขต 3</t>
  </si>
  <si>
    <t>ศธ04218/</t>
  </si>
  <si>
    <t>ประถมศึกษาน่าน เขต 1</t>
  </si>
  <si>
    <t>ศธ04080/</t>
  </si>
  <si>
    <t>น่าน</t>
  </si>
  <si>
    <t>ประถมศึกษาน่าน เขต 2</t>
  </si>
  <si>
    <t>ศธ04081/</t>
  </si>
  <si>
    <t>ประถมศึกษาบึงกาฬ</t>
  </si>
  <si>
    <t>ศธ04274/</t>
  </si>
  <si>
    <t>บึงกาฬ</t>
  </si>
  <si>
    <t>ประถมศึกษาบุรีรัมย์ เขต 1</t>
  </si>
  <si>
    <t>ศธ04082/</t>
  </si>
  <si>
    <t>บุรีรัมย์</t>
  </si>
  <si>
    <t>ประถมศึกษาบุรีรัมย์ เขต 2</t>
  </si>
  <si>
    <t>ศธ04083/</t>
  </si>
  <si>
    <t>ประถมศึกษาบุรีรัมย์ เขต 3</t>
  </si>
  <si>
    <t>ศธ04084/</t>
  </si>
  <si>
    <t>ประถมศึกษาบุรีรัมย์ เขต 4</t>
  </si>
  <si>
    <t>ศธ04085/</t>
  </si>
  <si>
    <t>ประถมศึกษาปทุมธานี เขต 1</t>
  </si>
  <si>
    <t>ศธ04086/</t>
  </si>
  <si>
    <t>ปทุมธานี</t>
  </si>
  <si>
    <t>ประถมศึกษาปทุมธานี เขต 2</t>
  </si>
  <si>
    <t>ศธ04087/</t>
  </si>
  <si>
    <t>ประถมศึกษาประจวบคีรีขันธ์ เขต 1</t>
  </si>
  <si>
    <t>ศธ04088/</t>
  </si>
  <si>
    <t>ประจวบคีรีขันธ์</t>
  </si>
  <si>
    <t>ประถมศึกษาประจวบคีรีขันธ์ เขต 2</t>
  </si>
  <si>
    <t>ศธ04089/</t>
  </si>
  <si>
    <t>ประถมศึกษาปราจีนบุรี เขต 1</t>
  </si>
  <si>
    <t>ศธ04090/</t>
  </si>
  <si>
    <t>ปราจีนบุรี</t>
  </si>
  <si>
    <t>ประถมศึกษาปราจีนบุรี เขต 2</t>
  </si>
  <si>
    <t>ศธ04224/</t>
  </si>
  <si>
    <t>ประถมศึกษาปัตตานี เขต 1</t>
  </si>
  <si>
    <t>ศธ04091/</t>
  </si>
  <si>
    <t>ปัตตานี</t>
  </si>
  <si>
    <t>ประถมศึกษาปัตตานี เขต 2</t>
  </si>
  <si>
    <t>ศธ04092/</t>
  </si>
  <si>
    <t>ประถมศึกษาปัตตานี เขต 3</t>
  </si>
  <si>
    <t>ศธ04219/</t>
  </si>
  <si>
    <t>ประถมศึกษาพระนครศรีอยุธยา เขต 1</t>
  </si>
  <si>
    <t>ศธ04093/</t>
  </si>
  <si>
    <t>พระนครศรีอยุธยา</t>
  </si>
  <si>
    <t>ประถมศึกษาพระนครศรีอยุธยา เขต 2</t>
  </si>
  <si>
    <t>ศธ04094/</t>
  </si>
  <si>
    <t>ประถมศึกษาพะเยา เขต 1</t>
  </si>
  <si>
    <t>ศธ04095/</t>
  </si>
  <si>
    <t>พะเยา</t>
  </si>
  <si>
    <t>ประถมศึกษาพะเยา เขต 2</t>
  </si>
  <si>
    <t>ศธ04096/</t>
  </si>
  <si>
    <t>ประถมศึกษาพังงา</t>
  </si>
  <si>
    <t>ศธ04097/</t>
  </si>
  <si>
    <t>พังงา</t>
  </si>
  <si>
    <t>ประถมศึกษาพัทลุง เขต 1</t>
  </si>
  <si>
    <t>ศธ04098/</t>
  </si>
  <si>
    <t>พัทลุง</t>
  </si>
  <si>
    <t>ประถมศึกษาพัทลุง เขต 2</t>
  </si>
  <si>
    <t>ศธ04225/</t>
  </si>
  <si>
    <t>ประถมศึกษาพิจิตร เขต 1</t>
  </si>
  <si>
    <t>ศธ04099/</t>
  </si>
  <si>
    <t>พิจิตร</t>
  </si>
  <si>
    <t>ประถมศึกษาพิจิตร เขต 2</t>
  </si>
  <si>
    <t>ศธ04100/</t>
  </si>
  <si>
    <t>ประถมศึกษาพิษณุโลก เขต 1</t>
  </si>
  <si>
    <t>ศธ04101/</t>
  </si>
  <si>
    <t>พิษณุโลก</t>
  </si>
  <si>
    <t>ประถมศึกษาพิษณุโลก เขต 2</t>
  </si>
  <si>
    <t>ศธ04102/</t>
  </si>
  <si>
    <t>ประถมศึกษาพิษณุโลก เขต 3</t>
  </si>
  <si>
    <t>ศธ04103/</t>
  </si>
  <si>
    <t>ประถมศึกษาเพชรบุรี เขต 1</t>
  </si>
  <si>
    <t>ศธ04104/</t>
  </si>
  <si>
    <t>เพชรบุรี</t>
  </si>
  <si>
    <t>ประถมศึกษาเพชรบุรี เขต 2</t>
  </si>
  <si>
    <t>ศธ04105/</t>
  </si>
  <si>
    <t>ประถมศึกษาเพชรบูรณ์ เขต 1</t>
  </si>
  <si>
    <t>ศธ04106/</t>
  </si>
  <si>
    <t>เพชรบูรณ์</t>
  </si>
  <si>
    <t>ประถมศึกษาเพชรบูรณ์ เขต 2</t>
  </si>
  <si>
    <t>ศธ04107/</t>
  </si>
  <si>
    <t>ประถมศึกษาเพชรบูรณ์ เขต 3</t>
  </si>
  <si>
    <t>ศธ04108/</t>
  </si>
  <si>
    <t>ประถมศึกษาแพร่ เขต 1</t>
  </si>
  <si>
    <t>ศธ04109/</t>
  </si>
  <si>
    <t>แพร่</t>
  </si>
  <si>
    <t>ประถมศึกษาแพร่ เขต 2</t>
  </si>
  <si>
    <t>ศธ04110/</t>
  </si>
  <si>
    <t>ประถมศึกษาภูเก็ต</t>
  </si>
  <si>
    <t>ศธ04111/</t>
  </si>
  <si>
    <t>ภูเก็ต</t>
  </si>
  <si>
    <t>ประถมศึกษามหาสารคาม เขต 1</t>
  </si>
  <si>
    <t>ศธ04112/</t>
  </si>
  <si>
    <t>มหาสารคาม</t>
  </si>
  <si>
    <t>ประถมศึกษามหาสารคาม เขต 2</t>
  </si>
  <si>
    <t>ศธ04113/</t>
  </si>
  <si>
    <t>ประถมศึกษามหาสารคาม เขต 3</t>
  </si>
  <si>
    <t>ศธ04226/</t>
  </si>
  <si>
    <t>ประถมศึกษามุกดาหาร</t>
  </si>
  <si>
    <t>ศธ04114/</t>
  </si>
  <si>
    <t>มุกดาหาร</t>
  </si>
  <si>
    <t>ประถมศึกษาแม่ฮ่องสอน เขต 1</t>
  </si>
  <si>
    <t>ศธ04115/</t>
  </si>
  <si>
    <t>แม่ฮ่องสอน</t>
  </si>
  <si>
    <t>ประถมศึกษาแม่ฮ่องสอน เขต 2</t>
  </si>
  <si>
    <t>ศธ04116/</t>
  </si>
  <si>
    <t>ประถมศึกษายโสธร เขต 1</t>
  </si>
  <si>
    <t>ศธ04117/</t>
  </si>
  <si>
    <t>ยโสธร</t>
  </si>
  <si>
    <t>ประถมศึกษายโสธร เขต 2</t>
  </si>
  <si>
    <t>ศธ04118/</t>
  </si>
  <si>
    <t>ประถมศึกษายะลา เขต 1</t>
  </si>
  <si>
    <t>ศธ04119/</t>
  </si>
  <si>
    <t>ยะลา</t>
  </si>
  <si>
    <t>ประถมศึกษายะลา เขต 2</t>
  </si>
  <si>
    <t>ศธ04120/</t>
  </si>
  <si>
    <t>ประถมศึกษายะลา เขต 3</t>
  </si>
  <si>
    <t>ศธ04220/</t>
  </si>
  <si>
    <t>ประถมศึกษาร้อยเอ็ด เขต 1</t>
  </si>
  <si>
    <t>ศธ04121/</t>
  </si>
  <si>
    <t>ร้อยเอ็ด</t>
  </si>
  <si>
    <t>ประถมศึกษาร้อยเอ็ด เขต 2</t>
  </si>
  <si>
    <t>ศธ04122/</t>
  </si>
  <si>
    <t>ประถมศึกษาร้อยเอ็ด เขต 3</t>
  </si>
  <si>
    <t>ศธ04123/</t>
  </si>
  <si>
    <t>ประถมศึกษาระนอง</t>
  </si>
  <si>
    <t>ศธ04124/</t>
  </si>
  <si>
    <t>ระนอง</t>
  </si>
  <si>
    <t>ประถมศึกษาระยอง เขต 1</t>
  </si>
  <si>
    <t>ศธ04125/</t>
  </si>
  <si>
    <t>ระยอง</t>
  </si>
  <si>
    <t>ประถมศึกษาระยอง เขต 2</t>
  </si>
  <si>
    <t>ศธ04126/</t>
  </si>
  <si>
    <t>ประถมศึกษาราชบุรี เขต 1</t>
  </si>
  <si>
    <t>ศธ04127/</t>
  </si>
  <si>
    <t xml:space="preserve">ราชบุรี </t>
  </si>
  <si>
    <t>ประถมศึกษาราชบุรี เขต 2</t>
  </si>
  <si>
    <t>ศธ04128/</t>
  </si>
  <si>
    <t>ประถมศึกษาลพบุรี เขต 1</t>
  </si>
  <si>
    <t>ศธ04129/</t>
  </si>
  <si>
    <t xml:space="preserve">ลพบุรี </t>
  </si>
  <si>
    <t>ประถมศึกษาลพบุรี เขต 2</t>
  </si>
  <si>
    <t>ศธ04130/</t>
  </si>
  <si>
    <t>ประถมศึกษาลำปาง เขต 1</t>
  </si>
  <si>
    <t>ศธ04131/</t>
  </si>
  <si>
    <t>ลำปาง</t>
  </si>
  <si>
    <t>ประถมศึกษาลำปาง เขต 2</t>
  </si>
  <si>
    <t>ศธ04132/</t>
  </si>
  <si>
    <t>ประถมศึกษาลำปาง เขต 3</t>
  </si>
  <si>
    <t>ศธ04133/</t>
  </si>
  <si>
    <t>ประถมศึกษาลำพูน เขต 1</t>
  </si>
  <si>
    <t>ศธ04134/</t>
  </si>
  <si>
    <t>ลำพูน</t>
  </si>
  <si>
    <t>ประถมศึกษาลำพูน เขต 2</t>
  </si>
  <si>
    <t>ศธ04135/</t>
  </si>
  <si>
    <t>ประถมศึกษาเลย เขต 1</t>
  </si>
  <si>
    <t>ศธ04136/</t>
  </si>
  <si>
    <t>เลย</t>
  </si>
  <si>
    <t>ประถมศึกษาเลย เขต 2</t>
  </si>
  <si>
    <t>ศธ04137/</t>
  </si>
  <si>
    <t>ประถมศึกษาเลย เขต 3</t>
  </si>
  <si>
    <t>ศธ04227/</t>
  </si>
  <si>
    <t>ประถมศึกษาศรีสะเกษ เขต 1</t>
  </si>
  <si>
    <t>ศธ04138/</t>
  </si>
  <si>
    <t>ศรีสะเกษ</t>
  </si>
  <si>
    <t>ประถมศึกษาศรีสะเกษ เขต 2</t>
  </si>
  <si>
    <t>ศธ04139/</t>
  </si>
  <si>
    <t>ประถมศึกษาศรีสะเกษ เขต 3</t>
  </si>
  <si>
    <t>ศธ04140/</t>
  </si>
  <si>
    <t>ประถมศึกษาศรีสะเกษ เขต 4</t>
  </si>
  <si>
    <t>ศธ04141/</t>
  </si>
  <si>
    <t>ประถมศึกษาสกลนคร เขต 1</t>
  </si>
  <si>
    <t>ศธ04142/</t>
  </si>
  <si>
    <t>สกลนคร</t>
  </si>
  <si>
    <t>ประถมศึกษาสกลนคร เขต 2</t>
  </si>
  <si>
    <t>ศธ04143/</t>
  </si>
  <si>
    <t>ประถมศึกษาสกลนคร เขต 3</t>
  </si>
  <si>
    <t>ศธ04144/</t>
  </si>
  <si>
    <t>ประถมศึกษาสงขลา เขต 1</t>
  </si>
  <si>
    <t>ศธ04145/</t>
  </si>
  <si>
    <t>สงขลา</t>
  </si>
  <si>
    <t>ประถมศึกษาสงขลา เขต 2</t>
  </si>
  <si>
    <t>ศธ04146/</t>
  </si>
  <si>
    <t>ประถมศึกษาสงขลา เขต 3</t>
  </si>
  <si>
    <t>ศธ04147/</t>
  </si>
  <si>
    <t>ประถมศึกษาสตูล</t>
  </si>
  <si>
    <t>ศธ04148/</t>
  </si>
  <si>
    <t>สตูล</t>
  </si>
  <si>
    <t>ประถมศึกษาสมุทรปราการ เขต 1</t>
  </si>
  <si>
    <t>ศธ04149/</t>
  </si>
  <si>
    <t>สมุทรปราการ</t>
  </si>
  <si>
    <t>ประถมศึกษาสมุทรปราการ เขต 2</t>
  </si>
  <si>
    <t>ศธ04150/</t>
  </si>
  <si>
    <t>ประถมศึกษาสมุทรสงคราม</t>
  </si>
  <si>
    <t>ศธ04151/</t>
  </si>
  <si>
    <t>สมุทรสงคราม</t>
  </si>
  <si>
    <t>ประถมศึกษาสมุทรสาคร</t>
  </si>
  <si>
    <t>ศธ04152/</t>
  </si>
  <si>
    <t>สมุทรสาคร</t>
  </si>
  <si>
    <t>ประถมศึกษาสระแก้ว เขต 1</t>
  </si>
  <si>
    <t>ศธ04153/</t>
  </si>
  <si>
    <t>สระแก้ว</t>
  </si>
  <si>
    <t>ประถมศึกษาสระแก้ว เขต 2</t>
  </si>
  <si>
    <t>ศธ04154/</t>
  </si>
  <si>
    <t>ประถมศึกษาสระบุรี เขต 1</t>
  </si>
  <si>
    <t>ศธ04155/</t>
  </si>
  <si>
    <t xml:space="preserve">สระบุรี </t>
  </si>
  <si>
    <t>ประถมศึกษาสระบุรี เขต 2</t>
  </si>
  <si>
    <t>ศธ04156/</t>
  </si>
  <si>
    <t>ประถมศึกษาสิงห์บุรี</t>
  </si>
  <si>
    <t>ศธ04157/</t>
  </si>
  <si>
    <t>สิงห์บุรี</t>
  </si>
  <si>
    <t>ประถมศึกษาสุโขทัย เขต 1</t>
  </si>
  <si>
    <t>ศธ04158/</t>
  </si>
  <si>
    <t>สุโขทัย</t>
  </si>
  <si>
    <t>ประถมศึกษาสุโขทัย เขต 2</t>
  </si>
  <si>
    <t>ศธ04159/</t>
  </si>
  <si>
    <t>ประถมศึกษาสุพรรณบุรี เขต 1</t>
  </si>
  <si>
    <t>ศธ04160/</t>
  </si>
  <si>
    <t>สุพรรณบุรี</t>
  </si>
  <si>
    <t>ประถมศึกษาสุพรรณบุรี เขต 2</t>
  </si>
  <si>
    <t>ศธ04161/</t>
  </si>
  <si>
    <t>ประถมศึกษาสุพรรณบุรี เขต 3</t>
  </si>
  <si>
    <t>ศธ04162/</t>
  </si>
  <si>
    <t>ประถมศึกษาสุราษฎร์ธานี เขต 1</t>
  </si>
  <si>
    <t>ศธ04163/</t>
  </si>
  <si>
    <t xml:space="preserve">สุราษฎร์ธานี </t>
  </si>
  <si>
    <t>ประถมศึกษาสุราษฎร์ธานี เขต 2</t>
  </si>
  <si>
    <t>ศธ04164/</t>
  </si>
  <si>
    <t>ประถมศึกษาสุราษฎร์ธานี เขต 3</t>
  </si>
  <si>
    <t>ศธ04165/</t>
  </si>
  <si>
    <t>ประถมศึกษาสุรินทร์ เขต 1</t>
  </si>
  <si>
    <t>ศธ04166/</t>
  </si>
  <si>
    <t xml:space="preserve">สุรินทร์ </t>
  </si>
  <si>
    <t>ประถมศึกษาสุรินทร์ เขต 2</t>
  </si>
  <si>
    <t>ศธ04167/</t>
  </si>
  <si>
    <t>ประถมศึกษาสุรินทร์ เขต 3</t>
  </si>
  <si>
    <t>ศธ04168/</t>
  </si>
  <si>
    <t>ประถมศึกษาหนองคาย เขต 1</t>
  </si>
  <si>
    <t>ศธ04169/</t>
  </si>
  <si>
    <t>หนองคาย</t>
  </si>
  <si>
    <t>ประถมศึกษาหนองคาย เขต 2</t>
  </si>
  <si>
    <t>ศธ04170/</t>
  </si>
  <si>
    <t>ประถมศึกษาหนองบัวลำภู เขต 1</t>
  </si>
  <si>
    <t>ศธ04172/</t>
  </si>
  <si>
    <t>หนองบัวลำภู</t>
  </si>
  <si>
    <t>ประถมศึกษาหนองบัวลำภู เขต 2</t>
  </si>
  <si>
    <t>ศธ04173/</t>
  </si>
  <si>
    <t>ประถมศึกษาอ่างทอง</t>
  </si>
  <si>
    <t>ศธ04174/</t>
  </si>
  <si>
    <t>อ่างทอง</t>
  </si>
  <si>
    <t>ประถมศึกษาอำนาจเจริญ</t>
  </si>
  <si>
    <t>ศธ04175/</t>
  </si>
  <si>
    <t>อำนาจเจริญ</t>
  </si>
  <si>
    <t>ประถมศึกษาอุดรธานี เขต 1</t>
  </si>
  <si>
    <t>ศธ04176/</t>
  </si>
  <si>
    <t>อุดรธานี</t>
  </si>
  <si>
    <t>ประถมศึกษาอุดรธานี เขต 2</t>
  </si>
  <si>
    <t>ศธ04177/</t>
  </si>
  <si>
    <t>ประถมศึกษาอุดรธานี เขต 3</t>
  </si>
  <si>
    <t>ศธ04178/</t>
  </si>
  <si>
    <t>ประถมศึกษาอุดรธานี เขต 4</t>
  </si>
  <si>
    <t>ศธ04179/</t>
  </si>
  <si>
    <t>ประถมศึกษาอุตรดิตถ์ เขต 1</t>
  </si>
  <si>
    <t>ศธ04180/</t>
  </si>
  <si>
    <t xml:space="preserve">อุตรดิตถ์ </t>
  </si>
  <si>
    <t>ประถมศึกษาอุตรดิตถ์ เขต 2</t>
  </si>
  <si>
    <t>ศธ04181/</t>
  </si>
  <si>
    <t>ประถมศึกษาอุทัยธานี เขต 1</t>
  </si>
  <si>
    <t>ศธ04182/</t>
  </si>
  <si>
    <t>อุทัยธานี</t>
  </si>
  <si>
    <t>ประถมศึกษาอุทัยธานี เขต 2</t>
  </si>
  <si>
    <t>ศธ04228/</t>
  </si>
  <si>
    <t>ประถมศึกษาอุบลราชธานี เขต 1</t>
  </si>
  <si>
    <t>ศธ04183/</t>
  </si>
  <si>
    <t>อุบลราชธานี</t>
  </si>
  <si>
    <t>ประถมศึกษาอุบลราชธานี เขต 2</t>
  </si>
  <si>
    <t>ศธ04184/</t>
  </si>
  <si>
    <t>ประถมศึกษาอุบลราชธานี เขต 3</t>
  </si>
  <si>
    <t>ศธ04185/</t>
  </si>
  <si>
    <t>ประถมศึกษาอุบลราชธานี เขต 4</t>
  </si>
  <si>
    <t>ศธ04186/</t>
  </si>
  <si>
    <t>ประถมศึกษาอุบลราชธานี เขต 5</t>
  </si>
  <si>
    <t>ศธ04187/</t>
  </si>
  <si>
    <t>มัธยมศึกษากรุงเทพมหานคร เขต 1</t>
  </si>
  <si>
    <t>มัธยมศึกษากรุงเทพมหานคร เขต 2</t>
  </si>
  <si>
    <t>มัธยมศึกษากาญจนบุรี</t>
  </si>
  <si>
    <t>มัธยมศึกษากาฬสินธุ์</t>
  </si>
  <si>
    <t>มัธยมศึกษากำแพงเพชร</t>
  </si>
  <si>
    <t>กำแพงเพชร</t>
  </si>
  <si>
    <t>มัธยมศึกษาขอนแก่น</t>
  </si>
  <si>
    <t>มัธยมศึกษาจันทบุรี ตราด</t>
  </si>
  <si>
    <t>มัธยมศึกษาฉะเชิงเทรา</t>
  </si>
  <si>
    <t>มัธยมศึกษาชลบุรี ระยอง</t>
  </si>
  <si>
    <t>มัธยมศึกษาชัยภูมิ</t>
  </si>
  <si>
    <t>มัธยมศึกษาเชียงราย</t>
  </si>
  <si>
    <t>มัธยมศึกษาเชียงใหม่</t>
  </si>
  <si>
    <t>มัธยมศึกษาตรัง กระบี่</t>
  </si>
  <si>
    <t>มัธยมศึกษาตาก</t>
  </si>
  <si>
    <t>มัธยมศึกษานครปฐม</t>
  </si>
  <si>
    <t>มัธยมศึกษานครพนม</t>
  </si>
  <si>
    <t>นครพนม</t>
  </si>
  <si>
    <t>มัธยมศึกษานครราชสีมา</t>
  </si>
  <si>
    <t>มัธยมศึกษานครศรีธรรมราช</t>
  </si>
  <si>
    <t>มัธยมศึกษานครสวรรค์</t>
  </si>
  <si>
    <t>มัธยมศึกษานนทบุรี</t>
  </si>
  <si>
    <t>มัธยมศึกษานราธิวาส</t>
  </si>
  <si>
    <t>มัธยมศึกษาน่าน</t>
  </si>
  <si>
    <t>มัธยมศึกษาบึงกาฬ</t>
  </si>
  <si>
    <t>มัธยมศึกษาบุรีรัมย์</t>
  </si>
  <si>
    <t>มัธยมศึกษาปทุมธานี</t>
  </si>
  <si>
    <t>มัธยมศึกษาประจวบคีรีขันธ์</t>
  </si>
  <si>
    <t>มัธยมศึกษาปราจีนบุรี นครนายก</t>
  </si>
  <si>
    <t>มัธยมศึกษาปัตตานี</t>
  </si>
  <si>
    <t>มัธยมศึกษาพระนครศรีอยุธยา</t>
  </si>
  <si>
    <t>มัธยมศึกษาพะเยา</t>
  </si>
  <si>
    <t>มัธยมศึกษาพังงา ภูเก็ต ระนอง</t>
  </si>
  <si>
    <t>มัธยมศึกษาพัทลุง</t>
  </si>
  <si>
    <t>มัธยมศึกษาพิจิตร</t>
  </si>
  <si>
    <t>มัธยมศึกษาพิษณุโลก อุตรดิตถ์</t>
  </si>
  <si>
    <t>มัธยมศึกษาเพชรบุรี</t>
  </si>
  <si>
    <t>มัธยมศึกษาเพชรบูรณ์</t>
  </si>
  <si>
    <t>มัธยมศึกษาแพร่</t>
  </si>
  <si>
    <t>มัธยมศึกษามหาสารคาม</t>
  </si>
  <si>
    <t>มัธยมศึกษามุกดาหาร</t>
  </si>
  <si>
    <t>มัธยมศึกษาแม่ฮ่องสอน</t>
  </si>
  <si>
    <t>มัธยมศึกษายะลา</t>
  </si>
  <si>
    <t>มัธยมศึกษาร้อยเอ็ด</t>
  </si>
  <si>
    <t>มัธยมศึกษาราชบุรี</t>
  </si>
  <si>
    <t>ราชบุรี</t>
  </si>
  <si>
    <t>มัธยมศึกษาลพบุรี</t>
  </si>
  <si>
    <t>ลพบุรี</t>
  </si>
  <si>
    <t>มัธยมศึกษาลำปาง ลำพูน</t>
  </si>
  <si>
    <t>มัธยมศึกษาเลย หนองบัวลำภู</t>
  </si>
  <si>
    <t>มัธยมศึกษาศรีสะเกษ ยโสธร</t>
  </si>
  <si>
    <t>มัธยมศึกษาสกลนคร</t>
  </si>
  <si>
    <t>มัธยมศึกษาสงขลา สตูล</t>
  </si>
  <si>
    <t>มัธยมศึกษาสมุทรปราการ</t>
  </si>
  <si>
    <t>มัธยมศึกษาสมุทรสาคร สมุทรสงคราม</t>
  </si>
  <si>
    <t>มัธยมศึกษาสระแก้ว</t>
  </si>
  <si>
    <t>มัธยมศึกษาสระบุรี</t>
  </si>
  <si>
    <t>สระบุรี</t>
  </si>
  <si>
    <t>มัธยมศึกษาสิงห์บุรี อ่างทอง</t>
  </si>
  <si>
    <t>มัธยมศึกษาสุโขทัย</t>
  </si>
  <si>
    <t>มัธยมศึกษาสุพรรณบุรี</t>
  </si>
  <si>
    <t>มัธยมศึกษาสุราษฎร์ธานี ชุมพร</t>
  </si>
  <si>
    <t>มัธยมศึกษาสุรินทร์</t>
  </si>
  <si>
    <t>สุรินทร์</t>
  </si>
  <si>
    <t>มัธยมศึกษาหนองคาย</t>
  </si>
  <si>
    <t>มัธยมศึกษาอุดรธานี</t>
  </si>
  <si>
    <t>มัธยมศึกษาอุทัยธานี ชัยนาท</t>
  </si>
  <si>
    <t>มัธยมศึกษาอุบลราชธานี อำนาจเจริญ</t>
  </si>
  <si>
    <t>กลุ่มบริหารงานการเงินฯ</t>
  </si>
  <si>
    <r>
      <t xml:space="preserve">   (เกษียณฯ ปีงบประมาณ 2562-2565) ถือเป็น</t>
    </r>
    <r>
      <rPr>
        <b/>
        <u/>
        <sz val="16"/>
        <rFont val="TH SarabunPSK"/>
        <family val="2"/>
      </rPr>
      <t>ตำแหน่งว่างไม่มีอัตราเงินเดือน</t>
    </r>
  </si>
  <si>
    <r>
      <t>3. ขอให้กรอกข้อมูลตัวเลขตามข้อเท็จจริง</t>
    </r>
    <r>
      <rPr>
        <u/>
        <sz val="16"/>
        <color rgb="FFFF0000"/>
        <rFont val="TH SarabunPSK"/>
        <family val="2"/>
      </rPr>
      <t>ลงในช่องสีส้ม</t>
    </r>
    <r>
      <rPr>
        <sz val="16"/>
        <rFont val="TH SarabunPSK"/>
        <family val="2"/>
      </rPr>
      <t>ของแบบฟอร์มเท่านั้น</t>
    </r>
  </si>
  <si>
    <t>ศธ04351/</t>
  </si>
  <si>
    <t>ศธ04350/</t>
  </si>
  <si>
    <t>ศธ04349/</t>
  </si>
  <si>
    <t>ศธ04348/</t>
  </si>
  <si>
    <t>ศธ04347/</t>
  </si>
  <si>
    <t>ศธ04346/</t>
  </si>
  <si>
    <t>ศธ04345/</t>
  </si>
  <si>
    <t>ศธ04344/</t>
  </si>
  <si>
    <t>ศธ04343/</t>
  </si>
  <si>
    <t>ศธ04342/</t>
  </si>
  <si>
    <t>ศธ04341/</t>
  </si>
  <si>
    <t>ศธ04340/</t>
  </si>
  <si>
    <t>ศธ04339/</t>
  </si>
  <si>
    <t>ศธ04338/</t>
  </si>
  <si>
    <t>ศธ04337/</t>
  </si>
  <si>
    <t>ศธ04336/</t>
  </si>
  <si>
    <t>ศธ04335/</t>
  </si>
  <si>
    <t>ศธ04334/</t>
  </si>
  <si>
    <t>ศธ04333/</t>
  </si>
  <si>
    <t>ศธ04332/</t>
  </si>
  <si>
    <t>ศธ04331/</t>
  </si>
  <si>
    <t>ศธ04330/</t>
  </si>
  <si>
    <t>ศธ04329/</t>
  </si>
  <si>
    <t>ศธ04328/</t>
  </si>
  <si>
    <t>ศธ04327/</t>
  </si>
  <si>
    <t>ศธ04326/</t>
  </si>
  <si>
    <t>ศธ04325/</t>
  </si>
  <si>
    <t>ศธ04324/</t>
  </si>
  <si>
    <t>ศธ04323/</t>
  </si>
  <si>
    <t>ศธ04322/</t>
  </si>
  <si>
    <t>ศธ04321/</t>
  </si>
  <si>
    <t>ศธ04320/</t>
  </si>
  <si>
    <t>ศธ04319/</t>
  </si>
  <si>
    <t>ศธ04318/</t>
  </si>
  <si>
    <t>ศธ04317/</t>
  </si>
  <si>
    <t>ศธ04316/</t>
  </si>
  <si>
    <t>ศธ04315/</t>
  </si>
  <si>
    <t>ศธ04314/</t>
  </si>
  <si>
    <t>ศธ04313/</t>
  </si>
  <si>
    <t>ศธ04312/</t>
  </si>
  <si>
    <t>ศธ04311/</t>
  </si>
  <si>
    <t>ศธ04310/</t>
  </si>
  <si>
    <t>ศธ04309/</t>
  </si>
  <si>
    <t>ศธ04308/</t>
  </si>
  <si>
    <t>ศธ04307/</t>
  </si>
  <si>
    <t>ศธ04306/</t>
  </si>
  <si>
    <t>ศธ04305/</t>
  </si>
  <si>
    <t>ศธ04304/</t>
  </si>
  <si>
    <t>ศธ04303/</t>
  </si>
  <si>
    <t>ศธ04302/</t>
  </si>
  <si>
    <t>ศธ04301/</t>
  </si>
  <si>
    <t>ศธ04300/</t>
  </si>
  <si>
    <t>ศธ04299/</t>
  </si>
  <si>
    <t>ศธ04298/</t>
  </si>
  <si>
    <t>ศธ04297/</t>
  </si>
  <si>
    <t>ศธ04296/</t>
  </si>
  <si>
    <t>ศธ04295/</t>
  </si>
  <si>
    <t>ศธ04294/</t>
  </si>
  <si>
    <t>ศธ04293/</t>
  </si>
  <si>
    <t>ศธ04292/</t>
  </si>
  <si>
    <t>ศธ04291/</t>
  </si>
  <si>
    <t>ศธ04290/</t>
  </si>
  <si>
    <t xml:space="preserve">    3. ข้าราชการครูและบุคลากรทางการศึกษา (ในสถานศึกษา)</t>
  </si>
  <si>
    <r>
      <t xml:space="preserve">   </t>
    </r>
    <r>
      <rPr>
        <u/>
        <sz val="16"/>
        <rFont val="TH SarabunPSK"/>
        <family val="2"/>
      </rPr>
      <t xml:space="preserve">ตำแหน่งทั้งหมด </t>
    </r>
    <r>
      <rPr>
        <sz val="16"/>
        <rFont val="TH SarabunPSK"/>
        <family val="2"/>
      </rPr>
      <t>(ข้อ 3.1) หมายถึง ตำแหน่งที่มีอัตราเงินเดือนและไม่มีอัตราเงินเดือน (ข้อ 3.2+ข้อ 3.3)</t>
    </r>
  </si>
  <si>
    <r>
      <t xml:space="preserve">   </t>
    </r>
    <r>
      <rPr>
        <u/>
        <sz val="16"/>
        <rFont val="TH SarabunPSK"/>
        <family val="2"/>
      </rPr>
      <t>ตำแหน่งที่มีอัตราเงินเดือน</t>
    </r>
    <r>
      <rPr>
        <sz val="16"/>
        <rFont val="TH SarabunPSK"/>
        <family val="2"/>
      </rPr>
      <t xml:space="preserve"> (ข้อ 3.2) หมายถึง ตำแหน่งที่มีคนครอง และ </t>
    </r>
  </si>
  <si>
    <r>
      <t xml:space="preserve">   * </t>
    </r>
    <r>
      <rPr>
        <i/>
        <u/>
        <sz val="16"/>
        <rFont val="TH SarabunPSK"/>
        <family val="2"/>
      </rPr>
      <t>ตำแหน่งว่างอื่น</t>
    </r>
    <r>
      <rPr>
        <i/>
        <sz val="16"/>
        <rFont val="TH SarabunPSK"/>
        <family val="2"/>
      </rPr>
      <t xml:space="preserve"> หมายรวมถึง ตำแหน่งเกษียณอายุราชการปีต่างๆ และตำแหน่งว่างปกติ </t>
    </r>
  </si>
  <si>
    <t xml:space="preserve">                               - ตำแหน่งเกษียณที่ได้รับจัดสรรคืนแต่ยังไม่ได้ใช้ หรืออยู่ระหว่างดำเนินการสรรหา คัดเลือก บรรจุ </t>
  </si>
  <si>
    <t xml:space="preserve">                                 แต่งตั้ง/ติดเงื่อนไข คปร. (นร.ต่ำกว่า 120 คน/นร.ต่ำกว่า 250 คน)</t>
  </si>
  <si>
    <r>
      <t>1. ตำแหน่งที่นำมารายงานข้อมูลตามแบบฟอร์มนี้ (</t>
    </r>
    <r>
      <rPr>
        <u/>
        <sz val="16"/>
        <rFont val="TH SarabunPSK"/>
        <family val="2"/>
      </rPr>
      <t>ไม่นับรวมตำแหน่งในสถานศึกษา</t>
    </r>
    <r>
      <rPr>
        <sz val="16"/>
        <rFont val="TH SarabunPSK"/>
        <family val="2"/>
      </rPr>
      <t>) ได้แก่</t>
    </r>
  </si>
  <si>
    <t>ตรัง</t>
  </si>
  <si>
    <t>สุราษฎร์ธานี</t>
  </si>
  <si>
    <t xml:space="preserve">แถบเทาเป็นผลรวม (สูตร) ห้ามลบและกรอกข้อมูลใดๆ </t>
  </si>
  <si>
    <t>แถบเหลืองให้กรอกข้อมูล</t>
  </si>
  <si>
    <t xml:space="preserve">4. ตำแหน่งว่างปกติ ที่เกิดจากการ ย้าย ตาย ลาออก และ/หรืออยู่ระหว่างดำเนินการสรรหา </t>
  </si>
  <si>
    <t>(สศศ. ถ้ามี)</t>
  </si>
  <si>
    <t xml:space="preserve">              ในองค์กรอื่นชั่วคราว และผู้ปฏิบัติงานตามมติ ค.ร.ม. กลับเข้ารับราชการ</t>
  </si>
  <si>
    <t>1. ตำแหน่งที่ได้รับจัดสรรคืนแต่ยังไม่ได้ใช้/ติดเงื่อนไข คปร. (นร.ต่ำกว่า 120 คน/นร.ต่ำกว่า 250 คน)</t>
  </si>
  <si>
    <t>E-mail ของส่วนราชการ.........................................................</t>
  </si>
  <si>
    <t>3.1 จำนวนตำแหน่งทั้งหมด (ตำแหน่งที่มีอัตราเงินเดือนและไม่มีอัตราเงินเดือน)</t>
  </si>
  <si>
    <t xml:space="preserve">            3.2.2.1 จำนวนตำแหน่งว่างที่มีเงื่อนไขเฉพาะในส่วนที่กันไว้สำหรับบรรจุนักเรียนทุนต่างๆ ผู้ลาออกไปรับราชการทหาร</t>
  </si>
  <si>
    <t xml:space="preserve">            3.2.2.2 จำนวนตำแหน่งว่างอื่น</t>
  </si>
  <si>
    <t xml:space="preserve">                    2. ตำแหน่งว่างปกติ ที่เกิดจากการ ตาย ลาออก ย้าย</t>
  </si>
  <si>
    <r>
      <t xml:space="preserve">   </t>
    </r>
    <r>
      <rPr>
        <u/>
        <sz val="16"/>
        <rFont val="TH SarabunPSK"/>
        <family val="2"/>
      </rPr>
      <t>ตำแหน่งที่มีคนครอง</t>
    </r>
    <r>
      <rPr>
        <sz val="16"/>
        <rFont val="TH SarabunPSK"/>
        <family val="2"/>
      </rPr>
      <t xml:space="preserve"> (ข้อ 3.2.1) หมายถึง จำนวนครูตาม จ.18 ที่มีตัวคน รวมครูมาช่วยราชการ </t>
    </r>
  </si>
  <si>
    <r>
      <t xml:space="preserve">   </t>
    </r>
    <r>
      <rPr>
        <u/>
        <sz val="16"/>
        <rFont val="TH SarabunPSK"/>
        <family val="2"/>
      </rPr>
      <t>ตำแหน่งว่างทั้งหมดที่มีอัตราเงินเดือน</t>
    </r>
    <r>
      <rPr>
        <sz val="16"/>
        <rFont val="TH SarabunPSK"/>
        <family val="2"/>
      </rPr>
      <t xml:space="preserve"> (ข้อ 3.2.2) หมายถึง ตำแหน่งว่างที่มีเงื่อนไข และ</t>
    </r>
  </si>
  <si>
    <t xml:space="preserve">   ตำแหน่งว่างอื่น  (ข้อ 3.2.2.1 + 3.2.2.2)</t>
  </si>
  <si>
    <t xml:space="preserve">ตารางที่ 1 : อัตรากำลังข้าราชการครูและบุคลากรทางการศึกษา (ในสถานศึกษา) พนักงานราชการ (ตำแหน่งครู) </t>
  </si>
  <si>
    <t>ตารางที่ 2 : การศึกษาของข้าราชการครูและบุคลากรทางการศึกษา (ในสถานศึกษา) จำแนกตามระดับการศึกษา</t>
  </si>
  <si>
    <t>เบอร์โทร...............................</t>
  </si>
  <si>
    <t>เบอร์โทร ...........................</t>
  </si>
  <si>
    <t xml:space="preserve">   เบอร์โทร.................................</t>
  </si>
  <si>
    <t xml:space="preserve">ตารางที่ 3 : จำนวนข้าราชการครูและบุคลากรทางการศึกษา (ในสถานศึกษา) จำแนกตามตำแหน่ง ระดับตำแหน่ง </t>
  </si>
  <si>
    <t xml:space="preserve">   ลงชื่อ......................................</t>
  </si>
  <si>
    <t>ตาราง 4  สรุปจำนวนข้าราชการครูและบุคลากรทางการศึกษาในสถานศึกษา พนักงานราชการ (ตำแหน่งครู) ลูกจ้างชั่วคราว (ตำแหน่งครู) จำแนกตามจังหวัด</t>
  </si>
  <si>
    <t xml:space="preserve">        หากมีข้อสงสัย  โปรดติดต่อเจ้าหน้าที่ 02-288-5636, 5638</t>
  </si>
  <si>
    <r>
      <t xml:space="preserve">4. </t>
    </r>
    <r>
      <rPr>
        <b/>
        <sz val="16"/>
        <rFont val="TH SarabunPSK"/>
        <family val="2"/>
      </rPr>
      <t xml:space="preserve">ตำแหน่งครูมาช่วยราชการ        </t>
    </r>
    <r>
      <rPr>
        <sz val="16"/>
        <rFont val="TH SarabunPSK"/>
        <family val="2"/>
      </rPr>
      <t>หมายถึง ตำแหน่งครู จ.18 ของสถานศึกษาอื่น แต่มาช่วยปฏิบัติงานอยู่ในสถานศึกษานี้</t>
    </r>
  </si>
  <si>
    <r>
      <rPr>
        <b/>
        <u/>
        <sz val="16"/>
        <rFont val="TH SarabunPSK"/>
        <family val="2"/>
      </rPr>
      <t>ตำแหน่งเกษียณอายุราชการปีต่างๆ ที่ผ่านมา</t>
    </r>
    <r>
      <rPr>
        <b/>
        <sz val="16"/>
        <rFont val="TH SarabunPSK"/>
        <family val="2"/>
      </rPr>
      <t xml:space="preserve"> กรณี</t>
    </r>
  </si>
  <si>
    <t xml:space="preserve">การตั้งชื่อเรื่อง E-mail เพื่อส่งทาง plankru.obec@gmail.com </t>
  </si>
  <si>
    <t>ขอความอนุเคราะห์ สพท. ที่ดำเนินการกรอกข้อมูลลงแบบฟอร์มสำรวจเรียบร้อยแล้ว ให้ตั้งชื่อเรื่องใน E-mail เพื่อส่งทาง plankru.obec@gmail.com ดังนี้</t>
  </si>
  <si>
    <t>เกษียณอายุเมื่อสิ้นปีงบประมาณ พ.ศ. 2568</t>
  </si>
  <si>
    <t>ตำแหน่งข้าราชการครูและบุคลากรทางการศึกษาในสำนักงาน และตำแหน่งบุคลากรทางการศึกษาอื่นตามมาตรา 38 ค. (2) ในสถานศึกษา</t>
  </si>
  <si>
    <t>(เลือกเขตฯ ในเซลล์ C3)</t>
  </si>
  <si>
    <t xml:space="preserve">ผู้ให้ข้อมูล : </t>
  </si>
  <si>
    <t xml:space="preserve">เบอร์โทร. : </t>
  </si>
  <si>
    <t xml:space="preserve">ขอรับรองว่าข้อมูลถูกต้อง </t>
  </si>
  <si>
    <t xml:space="preserve">(...................................................) </t>
  </si>
  <si>
    <t>ตำแหน่งผู้อำนวยการกลุ่มบริหารงานบุคคล</t>
  </si>
  <si>
    <r>
      <t>4. ขอให้</t>
    </r>
    <r>
      <rPr>
        <u/>
        <sz val="19"/>
        <color rgb="FFFF0000"/>
        <rFont val="TH SarabunPSK"/>
        <family val="2"/>
      </rPr>
      <t>ตรวจสอบยอดรวมของจำนวนตำแหน่งที่มีคนครองและเพศชาย/หญิง ในตาราง 1, 2 และ 3 ให้ถูกต้องตรงกัน</t>
    </r>
    <r>
      <rPr>
        <sz val="19"/>
        <color rgb="FFFF0000"/>
        <rFont val="TH SarabunPSK"/>
        <family val="2"/>
      </rPr>
      <t xml:space="preserve"> </t>
    </r>
  </si>
  <si>
    <t>6. งดแก้ไขสูตร!!!</t>
  </si>
  <si>
    <t>คำอธิบาย (ข้อมูลกำลังคนภาครัฐ ณ วันที่ 30 กันยายน 2568)</t>
  </si>
  <si>
    <t xml:space="preserve">     หมายเหตุ 1. กำหนดส่งข้อมูลเอกสารภายในวันที่ 14 พฤศจิกายน 2568  และส่งทางอีเมล plankru.obec@gmail.com </t>
  </si>
  <si>
    <r>
      <t>1. สพป. ให้ตั้งชื่อเรื่องว่า</t>
    </r>
    <r>
      <rPr>
        <b/>
        <sz val="16"/>
        <rFont val="TH SarabunPSK"/>
        <family val="2"/>
      </rPr>
      <t xml:space="preserve"> ชื่อ สพป. + กำลังคนภาครัฐ 68  </t>
    </r>
    <r>
      <rPr>
        <sz val="16"/>
        <rFont val="TH SarabunPSK"/>
        <family val="2"/>
      </rPr>
      <t xml:space="preserve">ตัวอย่าง </t>
    </r>
    <r>
      <rPr>
        <sz val="16"/>
        <color rgb="FFFF0000"/>
        <rFont val="TH SarabunPSK"/>
        <family val="2"/>
      </rPr>
      <t xml:space="preserve"> สพป.กาญจนบุรี เขต 1 กำลังคนภาครัฐ 68</t>
    </r>
  </si>
  <si>
    <r>
      <t xml:space="preserve">2. สพม. ให้ตั้งชื่อเรื่องว่า </t>
    </r>
    <r>
      <rPr>
        <b/>
        <sz val="16"/>
        <rFont val="TH SarabunPSK"/>
        <family val="2"/>
      </rPr>
      <t>ชื่อ สพม./สศศ.  + กำลังคนภาครัฐ 68</t>
    </r>
    <r>
      <rPr>
        <sz val="16"/>
        <rFont val="TH SarabunPSK"/>
        <family val="2"/>
      </rPr>
      <t xml:space="preserve"> ตัวอย่าง </t>
    </r>
    <r>
      <rPr>
        <sz val="16"/>
        <color rgb="FFFF0000"/>
        <rFont val="TH SarabunPSK"/>
        <family val="2"/>
      </rPr>
      <t xml:space="preserve"> สพม.อุทัยธานี ชัยนาท กำลังคนภาครัฐ 68</t>
    </r>
  </si>
  <si>
    <t>2. ข้าราชการครูและบุคลากรทางการศึกษา (ในสถานศึกษา) เกษียณอายุ เมื่อสิ้นปีงบประมาณ พ.ศ. 2568              จำนวน</t>
  </si>
  <si>
    <t xml:space="preserve">    ข้าราชการครูและบุคลากรทางการศึกษา (ในสถานศึกษา) เกษียณอายุ เมื่อสิ้นปีงบประมาณ พ.ศ. 2569              จำนวน</t>
  </si>
  <si>
    <t>30 กันยายน พ.ศ. 2568</t>
  </si>
  <si>
    <t>3. ข้อมูลอัตรากำลังข้าราชการครูและบุคลากรทางการศึกษา (ในสถานศึกษา) ในภาพรวม (ณ วันที่ 30 กันยายน พ.ศ. 2568) นับรวมตำแหน่งเกษียณ 68</t>
  </si>
  <si>
    <r>
      <t xml:space="preserve">    3.2.1 จำนวนตำแหน่งที่มีคนครอง (ครู จ.18 ที่มีตัวคน+ครูมาช่วยราชการ - ครูไปช่วยราชการ) </t>
    </r>
    <r>
      <rPr>
        <b/>
        <u/>
        <sz val="16"/>
        <rFont val="TH SarabunPSK"/>
        <family val="2"/>
      </rPr>
      <t>นับรวมตำแหน่งเกษียณ 68</t>
    </r>
  </si>
  <si>
    <r>
      <t xml:space="preserve">   และหักครูไปช่วยราชการออก  </t>
    </r>
    <r>
      <rPr>
        <b/>
        <sz val="16"/>
        <rFont val="TH SarabunPSK"/>
        <family val="2"/>
      </rPr>
      <t>นับรวมตำแหน่งเกษียณ 68</t>
    </r>
  </si>
  <si>
    <t xml:space="preserve">               และครูอัตราจ้าง ณ วันที่ 30 กันยายน 2568</t>
  </si>
  <si>
    <t xml:space="preserve">               และเพศ ณ วันที่ 30 กันยายน 2568</t>
  </si>
  <si>
    <t xml:space="preserve">               วิทยฐานะ และเพศ  ณ วันที่ 30 กันยายน 2568</t>
  </si>
  <si>
    <t>(ข้อมูล ณ 30 ก.ย. 68)</t>
  </si>
  <si>
    <t>แบบสำรวจข้อมูลสภาพอัตรากำลัง เมื่อสิ้นปีงบประมาณ พ.ศ. 2568</t>
  </si>
  <si>
    <r>
      <rPr>
        <b/>
        <u/>
        <sz val="14"/>
        <rFont val="TH SarabunPSK"/>
        <family val="2"/>
      </rPr>
      <t>ตาราง 1</t>
    </r>
    <r>
      <rPr>
        <b/>
        <sz val="14"/>
        <rFont val="TH SarabunPSK"/>
        <family val="2"/>
      </rPr>
      <t xml:space="preserve"> : จำนวนตำแหน่งที่มีอัตราเงินเดือนข้าราชการครูและบุคลากรทางการศึกษา  ณ  30 กันยายน 2568</t>
    </r>
  </si>
  <si>
    <r>
      <rPr>
        <b/>
        <u/>
        <sz val="14"/>
        <rFont val="TH SarabunPSK"/>
        <family val="2"/>
      </rPr>
      <t>ตาราง 2</t>
    </r>
    <r>
      <rPr>
        <b/>
        <sz val="14"/>
        <rFont val="TH SarabunPSK"/>
        <family val="2"/>
      </rPr>
      <t xml:space="preserve"> : จำแนกตามตำแหน่ง ระดับตำแหน่ง วิทยฐานะ และเพศ  ณ  30 กันยายน 2568</t>
    </r>
  </si>
  <si>
    <r>
      <rPr>
        <b/>
        <u/>
        <sz val="14"/>
        <rFont val="TH SarabunPSK"/>
        <family val="2"/>
      </rPr>
      <t>ตาราง 3</t>
    </r>
    <r>
      <rPr>
        <b/>
        <sz val="14"/>
        <rFont val="TH SarabunPSK"/>
        <family val="2"/>
      </rPr>
      <t xml:space="preserve"> : จำแนกตามระดับการศึกษาและเพศ  ณ  30 กันยายน 2568</t>
    </r>
  </si>
  <si>
    <r>
      <rPr>
        <b/>
        <u/>
        <sz val="14"/>
        <rFont val="TH SarabunPSK"/>
        <family val="2"/>
      </rPr>
      <t>ตาราง 4</t>
    </r>
    <r>
      <rPr>
        <b/>
        <sz val="14"/>
        <rFont val="TH SarabunPSK"/>
        <family val="2"/>
      </rPr>
      <t xml:space="preserve"> : จำนวนผู้เกษียณอายุราชการประจำปีงบประมาณ  ณ  30 กันยายน 2568 (ไม่รวมตำแหน่งผู้บริหารสถานศึกษาและตำแหน่งครู)</t>
    </r>
  </si>
  <si>
    <t>เกษียณอายุเมื่อสิ้นปีงบประมาณ พ.ศ. 2569</t>
  </si>
  <si>
    <r>
      <t>2. ตำแหน่งที่นำมารายงาน</t>
    </r>
    <r>
      <rPr>
        <u/>
        <sz val="16"/>
        <rFont val="TH SarabunPSK"/>
        <family val="2"/>
      </rPr>
      <t>ให้นับรวมตำแหน่งเกษียณอายุเมื่อสิ้นปีงบประมาณ พ.ศ. 2568</t>
    </r>
    <r>
      <rPr>
        <sz val="16"/>
        <rFont val="TH SarabunPSK"/>
        <family val="2"/>
      </rPr>
      <t xml:space="preserve"> ด้วย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</si>
</sst>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8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Browallia New"/>
      <family val="2"/>
      <charset val="222"/>
    </font>
    <font>
      <sz val="8"/>
      <name val="Arial"/>
      <family val="2"/>
    </font>
    <font>
      <b/>
      <sz val="16"/>
      <color rgb="FFFF0000"/>
      <name val="Browall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theme="4" tint="-0.249977111117893"/>
      <name val="TH SarabunPSK"/>
      <family val="2"/>
    </font>
    <font>
      <b/>
      <sz val="16"/>
      <color theme="3" tint="0.39997558519241921"/>
      <name val="TH SarabunPSK"/>
      <family val="2"/>
    </font>
    <font>
      <sz val="15"/>
      <name val="TH SarabunPSK"/>
      <family val="2"/>
    </font>
    <font>
      <b/>
      <sz val="13.5"/>
      <name val="Browallia New"/>
      <family val="2"/>
      <charset val="222"/>
    </font>
    <font>
      <b/>
      <sz val="20"/>
      <name val="TH SarabunPSK"/>
      <family val="2"/>
    </font>
    <font>
      <sz val="16"/>
      <color rgb="FFFF0000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i/>
      <sz val="14"/>
      <name val="TH SarabunPSK"/>
      <family val="2"/>
    </font>
    <font>
      <sz val="13.5"/>
      <name val="Browallia New"/>
      <family val="2"/>
    </font>
    <font>
      <sz val="11"/>
      <color theme="1"/>
      <name val="Arial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20"/>
      <name val="TH SarabunPSK"/>
      <family val="2"/>
    </font>
    <font>
      <b/>
      <sz val="20"/>
      <color rgb="FFFF0000"/>
      <name val="TH SarabunPSK"/>
      <family val="2"/>
    </font>
    <font>
      <sz val="20"/>
      <color rgb="FFFF0000"/>
      <name val="TH SarabunPSK"/>
      <family val="2"/>
    </font>
    <font>
      <u/>
      <sz val="16"/>
      <color rgb="FFFF0000"/>
      <name val="TH SarabunPSK"/>
      <family val="2"/>
    </font>
    <font>
      <u/>
      <sz val="16"/>
      <name val="TH SarabunPSK"/>
      <family val="2"/>
    </font>
    <font>
      <b/>
      <sz val="22"/>
      <name val="TH SarabunPSK"/>
      <family val="2"/>
    </font>
    <font>
      <b/>
      <sz val="14"/>
      <color rgb="FFFF0000"/>
      <name val="TH SarabunPSK"/>
      <family val="2"/>
    </font>
    <font>
      <i/>
      <sz val="14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  <font>
      <b/>
      <sz val="18"/>
      <name val="TH SarabunPSK"/>
      <family val="2"/>
    </font>
    <font>
      <sz val="10"/>
      <name val="TH SarabunPSK"/>
      <family val="2"/>
    </font>
    <font>
      <b/>
      <i/>
      <sz val="16"/>
      <name val="TH SarabunPSK"/>
      <family val="2"/>
    </font>
    <font>
      <b/>
      <sz val="16"/>
      <color theme="4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  <font>
      <b/>
      <sz val="22"/>
      <color rgb="FFFF0000"/>
      <name val="TH SarabunPSK"/>
      <family val="2"/>
    </font>
    <font>
      <sz val="22"/>
      <name val="TH SarabunPSK"/>
      <family val="2"/>
    </font>
    <font>
      <sz val="19"/>
      <color rgb="FFFF0000"/>
      <name val="TH SarabunPSK"/>
      <family val="2"/>
    </font>
    <font>
      <u/>
      <sz val="19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A3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AE3CC"/>
        <bgColor indexed="64"/>
      </patternFill>
    </fill>
    <fill>
      <patternFill patternType="solid">
        <fgColor rgb="FFE5F9F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448">
    <xf numFmtId="0" fontId="0" fillId="0" borderId="0" xfId="0"/>
    <xf numFmtId="0" fontId="8" fillId="0" borderId="1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10" xfId="0" applyFont="1" applyBorder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/>
    <xf numFmtId="0" fontId="8" fillId="0" borderId="0" xfId="0" quotePrefix="1" applyFont="1"/>
    <xf numFmtId="0" fontId="13" fillId="0" borderId="0" xfId="0" applyFont="1"/>
    <xf numFmtId="0" fontId="10" fillId="5" borderId="0" xfId="0" applyFont="1" applyFill="1" applyAlignment="1" applyProtection="1">
      <alignment horizontal="right"/>
      <protection locked="0"/>
    </xf>
    <xf numFmtId="0" fontId="8" fillId="5" borderId="13" xfId="0" applyFont="1" applyFill="1" applyBorder="1" applyProtection="1">
      <protection locked="0"/>
    </xf>
    <xf numFmtId="0" fontId="17" fillId="5" borderId="0" xfId="0" applyFont="1" applyFill="1" applyProtection="1">
      <protection locked="0"/>
    </xf>
    <xf numFmtId="0" fontId="8" fillId="5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10" fillId="5" borderId="0" xfId="0" applyFont="1" applyFill="1" applyProtection="1">
      <protection locked="0"/>
    </xf>
    <xf numFmtId="0" fontId="10" fillId="5" borderId="0" xfId="0" applyFont="1" applyFill="1" applyAlignment="1" applyProtection="1">
      <alignment horizontal="left"/>
      <protection locked="0"/>
    </xf>
    <xf numFmtId="0" fontId="5" fillId="0" borderId="0" xfId="2" applyFont="1"/>
    <xf numFmtId="0" fontId="18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22" fillId="0" borderId="4" xfId="2" applyFont="1" applyBorder="1" applyAlignment="1">
      <alignment vertical="center"/>
    </xf>
    <xf numFmtId="0" fontId="22" fillId="0" borderId="5" xfId="2" applyFont="1" applyBorder="1" applyAlignment="1">
      <alignment horizontal="right" vertical="center"/>
    </xf>
    <xf numFmtId="0" fontId="22" fillId="6" borderId="5" xfId="2" applyFont="1" applyFill="1" applyBorder="1" applyAlignment="1">
      <alignment vertical="center"/>
    </xf>
    <xf numFmtId="0" fontId="9" fillId="6" borderId="5" xfId="2" applyFont="1" applyFill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0" xfId="2" applyFont="1" applyAlignment="1">
      <alignment vertical="center"/>
    </xf>
    <xf numFmtId="0" fontId="22" fillId="0" borderId="9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/>
    </xf>
    <xf numFmtId="49" fontId="22" fillId="0" borderId="4" xfId="2" applyNumberFormat="1" applyFont="1" applyBorder="1" applyAlignment="1">
      <alignment horizontal="centerContinuous" vertical="center"/>
    </xf>
    <xf numFmtId="49" fontId="22" fillId="0" borderId="5" xfId="2" applyNumberFormat="1" applyFont="1" applyBorder="1" applyAlignment="1">
      <alignment horizontal="centerContinuous" vertical="center"/>
    </xf>
    <xf numFmtId="49" fontId="22" fillId="0" borderId="6" xfId="2" applyNumberFormat="1" applyFont="1" applyBorder="1" applyAlignment="1">
      <alignment horizontal="centerContinuous" vertical="center"/>
    </xf>
    <xf numFmtId="0" fontId="9" fillId="0" borderId="11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9" fillId="0" borderId="16" xfId="2" applyFont="1" applyBorder="1" applyAlignment="1">
      <alignment vertical="center"/>
    </xf>
    <xf numFmtId="49" fontId="22" fillId="0" borderId="3" xfId="2" applyNumberFormat="1" applyFont="1" applyBorder="1" applyAlignment="1">
      <alignment horizontal="center" vertical="center" shrinkToFit="1"/>
    </xf>
    <xf numFmtId="0" fontId="9" fillId="0" borderId="22" xfId="2" applyFont="1" applyBorder="1" applyAlignment="1">
      <alignment vertical="center"/>
    </xf>
    <xf numFmtId="0" fontId="9" fillId="0" borderId="32" xfId="2" applyFont="1" applyBorder="1" applyAlignment="1">
      <alignment vertical="center"/>
    </xf>
    <xf numFmtId="0" fontId="9" fillId="0" borderId="28" xfId="2" applyFont="1" applyBorder="1" applyAlignment="1">
      <alignment vertical="center"/>
    </xf>
    <xf numFmtId="0" fontId="9" fillId="0" borderId="23" xfId="2" applyFont="1" applyBorder="1" applyAlignment="1">
      <alignment vertical="center"/>
    </xf>
    <xf numFmtId="0" fontId="9" fillId="0" borderId="33" xfId="2" applyFont="1" applyBorder="1" applyAlignment="1">
      <alignment vertical="center"/>
    </xf>
    <xf numFmtId="0" fontId="9" fillId="0" borderId="34" xfId="2" applyFont="1" applyBorder="1" applyAlignment="1">
      <alignment vertical="center"/>
    </xf>
    <xf numFmtId="0" fontId="9" fillId="0" borderId="24" xfId="2" applyFont="1" applyBorder="1" applyAlignment="1">
      <alignment vertical="center"/>
    </xf>
    <xf numFmtId="0" fontId="9" fillId="0" borderId="35" xfId="2" applyFont="1" applyBorder="1" applyAlignment="1">
      <alignment vertical="center"/>
    </xf>
    <xf numFmtId="0" fontId="9" fillId="0" borderId="29" xfId="2" applyFont="1" applyBorder="1" applyAlignment="1">
      <alignment vertical="center"/>
    </xf>
    <xf numFmtId="49" fontId="22" fillId="0" borderId="1" xfId="2" applyNumberFormat="1" applyFont="1" applyBorder="1" applyAlignment="1">
      <alignment horizontal="center" vertical="center"/>
    </xf>
    <xf numFmtId="49" fontId="22" fillId="0" borderId="0" xfId="2" applyNumberFormat="1" applyFont="1" applyAlignment="1">
      <alignment horizontal="center" vertical="center"/>
    </xf>
    <xf numFmtId="49" fontId="22" fillId="0" borderId="3" xfId="2" applyNumberFormat="1" applyFont="1" applyBorder="1" applyAlignment="1">
      <alignment horizontal="center" vertical="center"/>
    </xf>
    <xf numFmtId="49" fontId="22" fillId="0" borderId="2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left" vertical="center" shrinkToFit="1"/>
    </xf>
    <xf numFmtId="49" fontId="9" fillId="0" borderId="19" xfId="2" applyNumberFormat="1" applyFont="1" applyBorder="1" applyAlignment="1">
      <alignment horizontal="center" vertical="center" shrinkToFit="1"/>
    </xf>
    <xf numFmtId="49" fontId="9" fillId="0" borderId="20" xfId="2" applyNumberFormat="1" applyFont="1" applyBorder="1" applyAlignment="1">
      <alignment horizontal="center" vertical="center" shrinkToFit="1"/>
    </xf>
    <xf numFmtId="49" fontId="22" fillId="0" borderId="0" xfId="2" applyNumberFormat="1" applyFont="1" applyAlignment="1">
      <alignment horizontal="left" vertical="center"/>
    </xf>
    <xf numFmtId="49" fontId="9" fillId="0" borderId="25" xfId="2" applyNumberFormat="1" applyFont="1" applyBorder="1" applyAlignment="1">
      <alignment horizontal="center" vertical="center" shrinkToFit="1"/>
    </xf>
    <xf numFmtId="49" fontId="22" fillId="0" borderId="4" xfId="2" applyNumberFormat="1" applyFont="1" applyBorder="1" applyAlignment="1">
      <alignment horizontal="centerContinuous" vertical="center" shrinkToFit="1"/>
    </xf>
    <xf numFmtId="49" fontId="22" fillId="0" borderId="5" xfId="2" applyNumberFormat="1" applyFont="1" applyBorder="1" applyAlignment="1">
      <alignment horizontal="centerContinuous" vertical="center" shrinkToFit="1"/>
    </xf>
    <xf numFmtId="49" fontId="22" fillId="0" borderId="6" xfId="2" applyNumberFormat="1" applyFont="1" applyBorder="1" applyAlignment="1">
      <alignment horizontal="centerContinuous" vertical="center" shrinkToFit="1"/>
    </xf>
    <xf numFmtId="0" fontId="9" fillId="0" borderId="19" xfId="2" applyFont="1" applyBorder="1" applyAlignment="1">
      <alignment horizontal="center" vertical="center" shrinkToFit="1"/>
    </xf>
    <xf numFmtId="0" fontId="9" fillId="0" borderId="7" xfId="2" applyFont="1" applyBorder="1" applyAlignment="1">
      <alignment horizontal="left" vertical="center" shrinkToFit="1"/>
    </xf>
    <xf numFmtId="0" fontId="9" fillId="0" borderId="20" xfId="2" applyFont="1" applyBorder="1" applyAlignment="1">
      <alignment horizontal="center" vertical="center" shrinkToFit="1"/>
    </xf>
    <xf numFmtId="0" fontId="9" fillId="0" borderId="25" xfId="2" applyFont="1" applyBorder="1" applyAlignment="1">
      <alignment horizontal="center" vertical="center" shrinkToFit="1"/>
    </xf>
    <xf numFmtId="0" fontId="23" fillId="0" borderId="17" xfId="2" applyFont="1" applyBorder="1" applyAlignment="1">
      <alignment horizontal="centerContinuous" vertical="center"/>
    </xf>
    <xf numFmtId="0" fontId="23" fillId="0" borderId="18" xfId="2" applyFont="1" applyBorder="1" applyAlignment="1">
      <alignment horizontal="centerContinuous" vertical="center"/>
    </xf>
    <xf numFmtId="0" fontId="23" fillId="0" borderId="36" xfId="2" applyFont="1" applyBorder="1" applyAlignment="1">
      <alignment horizontal="centerContinuous" vertical="center"/>
    </xf>
    <xf numFmtId="49" fontId="22" fillId="0" borderId="9" xfId="2" applyNumberFormat="1" applyFont="1" applyBorder="1" applyAlignment="1">
      <alignment horizontal="left" vertical="center"/>
    </xf>
    <xf numFmtId="49" fontId="22" fillId="0" borderId="13" xfId="2" applyNumberFormat="1" applyFont="1" applyBorder="1" applyAlignment="1">
      <alignment horizontal="left" vertical="center"/>
    </xf>
    <xf numFmtId="49" fontId="22" fillId="0" borderId="14" xfId="2" applyNumberFormat="1" applyFont="1" applyBorder="1" applyAlignment="1">
      <alignment horizontal="left" vertical="center"/>
    </xf>
    <xf numFmtId="49" fontId="22" fillId="0" borderId="2" xfId="2" applyNumberFormat="1" applyFont="1" applyBorder="1" applyAlignment="1">
      <alignment horizontal="centerContinuous" vertical="center" shrinkToFit="1"/>
    </xf>
    <xf numFmtId="49" fontId="22" fillId="0" borderId="11" xfId="2" applyNumberFormat="1" applyFont="1" applyBorder="1" applyAlignment="1">
      <alignment horizontal="center" vertical="center"/>
    </xf>
    <xf numFmtId="49" fontId="22" fillId="0" borderId="8" xfId="2" applyNumberFormat="1" applyFont="1" applyBorder="1" applyAlignment="1">
      <alignment horizontal="center" vertical="center"/>
    </xf>
    <xf numFmtId="49" fontId="22" fillId="0" borderId="16" xfId="2" applyNumberFormat="1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5" fillId="0" borderId="40" xfId="2" applyFont="1" applyBorder="1" applyAlignment="1">
      <alignment vertical="center"/>
    </xf>
    <xf numFmtId="0" fontId="5" fillId="0" borderId="41" xfId="2" applyFont="1" applyBorder="1" applyAlignment="1">
      <alignment vertical="center"/>
    </xf>
    <xf numFmtId="0" fontId="5" fillId="0" borderId="41" xfId="2" applyFont="1" applyBorder="1"/>
    <xf numFmtId="0" fontId="5" fillId="0" borderId="42" xfId="2" applyFont="1" applyBorder="1"/>
    <xf numFmtId="0" fontId="9" fillId="0" borderId="2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44" xfId="2" applyFont="1" applyBorder="1"/>
    <xf numFmtId="0" fontId="23" fillId="0" borderId="17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36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43" xfId="2" applyFont="1" applyBorder="1"/>
    <xf numFmtId="49" fontId="22" fillId="0" borderId="9" xfId="2" applyNumberFormat="1" applyFont="1" applyBorder="1" applyAlignment="1">
      <alignment horizontal="centerContinuous" vertical="center" shrinkToFit="1"/>
    </xf>
    <xf numFmtId="49" fontId="22" fillId="0" borderId="13" xfId="2" applyNumberFormat="1" applyFont="1" applyBorder="1" applyAlignment="1">
      <alignment horizontal="centerContinuous" vertical="center" shrinkToFit="1"/>
    </xf>
    <xf numFmtId="49" fontId="22" fillId="0" borderId="14" xfId="2" applyNumberFormat="1" applyFont="1" applyBorder="1" applyAlignment="1">
      <alignment horizontal="centerContinuous" vertical="center" shrinkToFit="1"/>
    </xf>
    <xf numFmtId="0" fontId="5" fillId="0" borderId="0" xfId="2" applyFont="1" applyAlignment="1">
      <alignment horizont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24" fillId="0" borderId="43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0" fontId="5" fillId="0" borderId="45" xfId="2" applyFont="1" applyBorder="1" applyAlignment="1">
      <alignment horizontal="center" vertical="center"/>
    </xf>
    <xf numFmtId="0" fontId="5" fillId="0" borderId="46" xfId="2" applyFont="1" applyBorder="1"/>
    <xf numFmtId="0" fontId="5" fillId="0" borderId="47" xfId="2" applyFont="1" applyBorder="1"/>
    <xf numFmtId="0" fontId="23" fillId="0" borderId="0" xfId="2" applyFont="1" applyAlignment="1">
      <alignment horizontal="center" vertical="center"/>
    </xf>
    <xf numFmtId="3" fontId="22" fillId="0" borderId="0" xfId="2" applyNumberFormat="1" applyFont="1" applyAlignment="1">
      <alignment horizontal="center" vertical="center" shrinkToFit="1"/>
    </xf>
    <xf numFmtId="0" fontId="26" fillId="0" borderId="0" xfId="3" applyFont="1" applyAlignment="1">
      <alignment vertical="center"/>
    </xf>
    <xf numFmtId="0" fontId="26" fillId="0" borderId="0" xfId="3" applyFont="1"/>
    <xf numFmtId="0" fontId="9" fillId="0" borderId="0" xfId="2" applyFont="1"/>
    <xf numFmtId="0" fontId="9" fillId="0" borderId="9" xfId="2" applyFont="1" applyBorder="1"/>
    <xf numFmtId="0" fontId="9" fillId="0" borderId="13" xfId="2" applyFont="1" applyBorder="1"/>
    <xf numFmtId="0" fontId="9" fillId="0" borderId="14" xfId="2" applyFont="1" applyBorder="1"/>
    <xf numFmtId="0" fontId="9" fillId="0" borderId="4" xfId="2" applyFont="1" applyBorder="1" applyAlignment="1">
      <alignment horizontal="centerContinuous" shrinkToFit="1"/>
    </xf>
    <xf numFmtId="0" fontId="9" fillId="0" borderId="5" xfId="2" applyFont="1" applyBorder="1" applyAlignment="1">
      <alignment horizontal="centerContinuous" shrinkToFit="1"/>
    </xf>
    <xf numFmtId="0" fontId="9" fillId="0" borderId="6" xfId="2" applyFont="1" applyBorder="1" applyAlignment="1">
      <alignment horizontal="centerContinuous" shrinkToFit="1"/>
    </xf>
    <xf numFmtId="0" fontId="9" fillId="0" borderId="9" xfId="2" applyFont="1" applyBorder="1" applyAlignment="1">
      <alignment horizontal="centerContinuous" shrinkToFit="1"/>
    </xf>
    <xf numFmtId="0" fontId="9" fillId="0" borderId="13" xfId="2" applyFont="1" applyBorder="1" applyAlignment="1">
      <alignment horizontal="centerContinuous" shrinkToFit="1"/>
    </xf>
    <xf numFmtId="0" fontId="9" fillId="0" borderId="14" xfId="2" applyFont="1" applyBorder="1" applyAlignment="1">
      <alignment horizontal="centerContinuous" shrinkToFit="1"/>
    </xf>
    <xf numFmtId="0" fontId="9" fillId="0" borderId="11" xfId="2" applyFont="1" applyBorder="1" applyAlignment="1">
      <alignment horizontal="centerContinuous" shrinkToFit="1"/>
    </xf>
    <xf numFmtId="0" fontId="9" fillId="0" borderId="8" xfId="2" applyFont="1" applyBorder="1" applyAlignment="1">
      <alignment horizontal="centerContinuous" shrinkToFit="1"/>
    </xf>
    <xf numFmtId="0" fontId="9" fillId="0" borderId="16" xfId="2" applyFont="1" applyBorder="1" applyAlignment="1">
      <alignment horizontal="centerContinuous" shrinkToFit="1"/>
    </xf>
    <xf numFmtId="0" fontId="9" fillId="0" borderId="11" xfId="2" applyFont="1" applyBorder="1"/>
    <xf numFmtId="0" fontId="9" fillId="0" borderId="8" xfId="2" applyFont="1" applyBorder="1"/>
    <xf numFmtId="0" fontId="9" fillId="0" borderId="16" xfId="2" applyFont="1" applyBorder="1"/>
    <xf numFmtId="0" fontId="9" fillId="0" borderId="2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left" vertical="center" shrinkToFit="1"/>
    </xf>
    <xf numFmtId="3" fontId="9" fillId="0" borderId="3" xfId="2" applyNumberFormat="1" applyFont="1" applyBorder="1" applyAlignment="1">
      <alignment horizontal="center" vertical="center" shrinkToFit="1"/>
    </xf>
    <xf numFmtId="0" fontId="28" fillId="0" borderId="0" xfId="2" applyFont="1" applyAlignment="1">
      <alignment vertical="center"/>
    </xf>
    <xf numFmtId="0" fontId="29" fillId="7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3" fontId="22" fillId="7" borderId="12" xfId="2" applyNumberFormat="1" applyFont="1" applyFill="1" applyBorder="1" applyAlignment="1">
      <alignment horizontal="center" vertical="center" shrinkToFit="1"/>
    </xf>
    <xf numFmtId="3" fontId="9" fillId="7" borderId="20" xfId="2" applyNumberFormat="1" applyFont="1" applyFill="1" applyBorder="1" applyAlignment="1">
      <alignment horizontal="center" vertical="center" shrinkToFit="1"/>
    </xf>
    <xf numFmtId="3" fontId="9" fillId="7" borderId="19" xfId="2" applyNumberFormat="1" applyFont="1" applyFill="1" applyBorder="1" applyAlignment="1">
      <alignment horizontal="center" vertical="center" shrinkToFit="1"/>
    </xf>
    <xf numFmtId="3" fontId="9" fillId="7" borderId="25" xfId="2" applyNumberFormat="1" applyFont="1" applyFill="1" applyBorder="1" applyAlignment="1">
      <alignment horizontal="center" vertical="center" shrinkToFit="1"/>
    </xf>
    <xf numFmtId="3" fontId="22" fillId="7" borderId="12" xfId="2" applyNumberFormat="1" applyFont="1" applyFill="1" applyBorder="1" applyAlignment="1">
      <alignment horizontal="center" vertical="center"/>
    </xf>
    <xf numFmtId="3" fontId="9" fillId="7" borderId="3" xfId="2" applyNumberFormat="1" applyFont="1" applyFill="1" applyBorder="1" applyAlignment="1">
      <alignment horizontal="center" vertical="center"/>
    </xf>
    <xf numFmtId="3" fontId="22" fillId="7" borderId="2" xfId="2" applyNumberFormat="1" applyFont="1" applyFill="1" applyBorder="1" applyAlignment="1">
      <alignment horizontal="center" vertical="center"/>
    </xf>
    <xf numFmtId="3" fontId="22" fillId="7" borderId="2" xfId="2" applyNumberFormat="1" applyFont="1" applyFill="1" applyBorder="1" applyAlignment="1">
      <alignment horizontal="center" vertical="center" shrinkToFit="1"/>
    </xf>
    <xf numFmtId="0" fontId="26" fillId="0" borderId="0" xfId="3" applyFont="1" applyAlignment="1">
      <alignment vertical="center" shrinkToFit="1"/>
    </xf>
    <xf numFmtId="0" fontId="9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22" fillId="0" borderId="13" xfId="0" applyFont="1" applyBorder="1" applyProtection="1">
      <protection locked="0"/>
    </xf>
    <xf numFmtId="0" fontId="22" fillId="0" borderId="14" xfId="0" applyFont="1" applyBorder="1" applyProtection="1">
      <protection locked="0"/>
    </xf>
    <xf numFmtId="0" fontId="22" fillId="0" borderId="10" xfId="0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22" fillId="0" borderId="11" xfId="0" applyFont="1" applyBorder="1" applyProtection="1">
      <protection locked="0"/>
    </xf>
    <xf numFmtId="0" fontId="22" fillId="0" borderId="8" xfId="0" applyFont="1" applyBorder="1" applyProtection="1">
      <protection locked="0"/>
    </xf>
    <xf numFmtId="0" fontId="22" fillId="0" borderId="16" xfId="0" applyFont="1" applyBorder="1" applyProtection="1">
      <protection locked="0"/>
    </xf>
    <xf numFmtId="0" fontId="23" fillId="0" borderId="0" xfId="0" applyFont="1" applyAlignment="1">
      <alignment horizontal="center"/>
    </xf>
    <xf numFmtId="0" fontId="22" fillId="0" borderId="0" xfId="0" applyFont="1"/>
    <xf numFmtId="0" fontId="22" fillId="4" borderId="2" xfId="0" applyFont="1" applyFill="1" applyBorder="1" applyProtection="1">
      <protection locked="0"/>
    </xf>
    <xf numFmtId="0" fontId="34" fillId="4" borderId="0" xfId="0" applyFont="1" applyFill="1" applyProtection="1">
      <protection locked="0"/>
    </xf>
    <xf numFmtId="0" fontId="22" fillId="5" borderId="3" xfId="0" applyFont="1" applyFill="1" applyBorder="1" applyAlignment="1" applyProtection="1">
      <alignment horizontal="center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9" fillId="0" borderId="10" xfId="0" applyFont="1" applyBorder="1" applyProtection="1">
      <protection locked="0"/>
    </xf>
    <xf numFmtId="0" fontId="35" fillId="0" borderId="0" xfId="0" applyFont="1" applyProtection="1">
      <protection locked="0"/>
    </xf>
    <xf numFmtId="0" fontId="35" fillId="0" borderId="15" xfId="0" applyFont="1" applyBorder="1" applyProtection="1">
      <protection locked="0"/>
    </xf>
    <xf numFmtId="0" fontId="20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0" fontId="37" fillId="0" borderId="0" xfId="0" applyFont="1" applyProtection="1">
      <protection locked="0"/>
    </xf>
    <xf numFmtId="0" fontId="9" fillId="0" borderId="7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35" fillId="0" borderId="8" xfId="0" applyFont="1" applyBorder="1" applyProtection="1">
      <protection locked="0"/>
    </xf>
    <xf numFmtId="0" fontId="35" fillId="0" borderId="16" xfId="0" applyFont="1" applyBorder="1" applyProtection="1">
      <protection locked="0"/>
    </xf>
    <xf numFmtId="0" fontId="17" fillId="0" borderId="0" xfId="0" applyFont="1" applyProtection="1">
      <protection locked="0"/>
    </xf>
    <xf numFmtId="0" fontId="38" fillId="0" borderId="4" xfId="0" applyFont="1" applyBorder="1" applyAlignment="1" applyProtection="1">
      <alignment vertical="center"/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22" fillId="4" borderId="0" xfId="0" applyFont="1" applyFill="1" applyProtection="1">
      <protection locked="0"/>
    </xf>
    <xf numFmtId="0" fontId="10" fillId="0" borderId="0" xfId="0" applyFont="1" applyProtection="1">
      <protection locked="0"/>
    </xf>
    <xf numFmtId="49" fontId="10" fillId="5" borderId="7" xfId="0" applyNumberFormat="1" applyFont="1" applyFill="1" applyBorder="1" applyAlignment="1" applyProtection="1">
      <alignment horizontal="center" vertical="center"/>
      <protection locked="0"/>
    </xf>
    <xf numFmtId="49" fontId="10" fillId="5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Protection="1"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Protection="1">
      <protection locked="0"/>
    </xf>
    <xf numFmtId="164" fontId="8" fillId="0" borderId="26" xfId="1" applyNumberFormat="1" applyFont="1" applyBorder="1" applyAlignment="1" applyProtection="1">
      <alignment horizontal="center"/>
      <protection locked="0"/>
    </xf>
    <xf numFmtId="1" fontId="8" fillId="2" borderId="0" xfId="0" applyNumberFormat="1" applyFont="1" applyFill="1" applyProtection="1">
      <protection locked="0"/>
    </xf>
    <xf numFmtId="164" fontId="8" fillId="0" borderId="0" xfId="0" applyNumberFormat="1" applyFont="1" applyProtection="1">
      <protection locked="0"/>
    </xf>
    <xf numFmtId="0" fontId="8" fillId="0" borderId="20" xfId="0" applyFont="1" applyBorder="1" applyProtection="1">
      <protection locked="0"/>
    </xf>
    <xf numFmtId="164" fontId="8" fillId="0" borderId="20" xfId="1" applyNumberFormat="1" applyFont="1" applyBorder="1" applyAlignment="1" applyProtection="1">
      <alignment horizontal="center"/>
      <protection locked="0"/>
    </xf>
    <xf numFmtId="1" fontId="39" fillId="2" borderId="0" xfId="0" applyNumberFormat="1" applyFont="1" applyFill="1"/>
    <xf numFmtId="0" fontId="8" fillId="0" borderId="25" xfId="0" applyFont="1" applyBorder="1" applyProtection="1">
      <protection locked="0"/>
    </xf>
    <xf numFmtId="164" fontId="8" fillId="0" borderId="25" xfId="1" applyNumberFormat="1" applyFont="1" applyBorder="1" applyAlignment="1" applyProtection="1">
      <alignment horizontal="center"/>
      <protection locked="0"/>
    </xf>
    <xf numFmtId="164" fontId="8" fillId="0" borderId="25" xfId="1" applyNumberFormat="1" applyFont="1" applyBorder="1" applyAlignment="1" applyProtection="1">
      <alignment horizontal="right"/>
      <protection locked="0"/>
    </xf>
    <xf numFmtId="164" fontId="8" fillId="0" borderId="0" xfId="1" applyNumberFormat="1" applyFont="1" applyBorder="1" applyAlignment="1" applyProtection="1">
      <alignment horizontal="center"/>
      <protection locked="0"/>
    </xf>
    <xf numFmtId="164" fontId="8" fillId="0" borderId="0" xfId="1" applyNumberFormat="1" applyFont="1" applyBorder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164" fontId="8" fillId="0" borderId="19" xfId="1" applyNumberFormat="1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64" fontId="10" fillId="0" borderId="0" xfId="1" applyNumberFormat="1" applyFont="1" applyBorder="1" applyAlignment="1" applyProtection="1">
      <alignment horizontal="center"/>
      <protection locked="0"/>
    </xf>
    <xf numFmtId="3" fontId="8" fillId="2" borderId="0" xfId="0" applyNumberFormat="1" applyFont="1" applyFill="1" applyProtection="1">
      <protection locked="0"/>
    </xf>
    <xf numFmtId="0" fontId="40" fillId="0" borderId="0" xfId="0" applyFont="1" applyAlignment="1" applyProtection="1">
      <alignment horizontal="center" vertical="center"/>
      <protection locked="0"/>
    </xf>
    <xf numFmtId="164" fontId="8" fillId="0" borderId="13" xfId="1" applyNumberFormat="1" applyFont="1" applyFill="1" applyBorder="1" applyAlignment="1" applyProtection="1"/>
    <xf numFmtId="164" fontId="10" fillId="0" borderId="13" xfId="1" applyNumberFormat="1" applyFont="1" applyFill="1" applyBorder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center"/>
      <protection locked="0"/>
    </xf>
    <xf numFmtId="49" fontId="22" fillId="0" borderId="8" xfId="0" applyNumberFormat="1" applyFont="1" applyBorder="1" applyAlignment="1" applyProtection="1">
      <alignment horizontal="center"/>
      <protection locked="0"/>
    </xf>
    <xf numFmtId="49" fontId="22" fillId="0" borderId="0" xfId="0" applyNumberFormat="1" applyFont="1" applyAlignment="1" applyProtection="1">
      <alignment horizontal="center"/>
      <protection locked="0"/>
    </xf>
    <xf numFmtId="49" fontId="22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49" fontId="22" fillId="0" borderId="1" xfId="0" applyNumberFormat="1" applyFont="1" applyBorder="1" applyAlignment="1" applyProtection="1">
      <alignment horizontal="left" shrinkToFit="1"/>
      <protection locked="0"/>
    </xf>
    <xf numFmtId="164" fontId="9" fillId="0" borderId="1" xfId="1" applyNumberFormat="1" applyFont="1" applyBorder="1" applyAlignment="1" applyProtection="1">
      <alignment horizontal="center" shrinkToFit="1"/>
      <protection locked="0"/>
    </xf>
    <xf numFmtId="49" fontId="22" fillId="0" borderId="0" xfId="0" applyNumberFormat="1" applyFont="1" applyAlignment="1" applyProtection="1">
      <alignment horizontal="center" shrinkToFit="1"/>
      <protection locked="0"/>
    </xf>
    <xf numFmtId="49" fontId="22" fillId="0" borderId="7" xfId="0" applyNumberFormat="1" applyFont="1" applyBorder="1" applyAlignment="1" applyProtection="1">
      <alignment horizontal="center" shrinkToFit="1"/>
      <protection locked="0"/>
    </xf>
    <xf numFmtId="49" fontId="9" fillId="0" borderId="19" xfId="0" applyNumberFormat="1" applyFont="1" applyBorder="1" applyAlignment="1" applyProtection="1">
      <alignment horizontal="center" vertical="center" shrinkToFit="1"/>
      <protection locked="0"/>
    </xf>
    <xf numFmtId="164" fontId="9" fillId="0" borderId="19" xfId="1" applyNumberFormat="1" applyFont="1" applyBorder="1" applyAlignment="1" applyProtection="1">
      <alignment horizontal="center" shrinkToFit="1"/>
      <protection locked="0"/>
    </xf>
    <xf numFmtId="49" fontId="9" fillId="0" borderId="25" xfId="0" applyNumberFormat="1" applyFont="1" applyBorder="1" applyAlignment="1" applyProtection="1">
      <alignment horizontal="center" vertical="center" shrinkToFit="1"/>
      <protection locked="0"/>
    </xf>
    <xf numFmtId="164" fontId="9" fillId="0" borderId="25" xfId="1" applyNumberFormat="1" applyFont="1" applyBorder="1" applyAlignment="1" applyProtection="1">
      <alignment horizontal="center" shrinkToFit="1"/>
      <protection locked="0"/>
    </xf>
    <xf numFmtId="49" fontId="9" fillId="0" borderId="26" xfId="0" applyNumberFormat="1" applyFont="1" applyBorder="1" applyAlignment="1" applyProtection="1">
      <alignment horizontal="center" vertical="center" shrinkToFit="1"/>
      <protection locked="0"/>
    </xf>
    <xf numFmtId="164" fontId="9" fillId="0" borderId="26" xfId="1" applyNumberFormat="1" applyFont="1" applyBorder="1" applyAlignment="1" applyProtection="1">
      <alignment horizontal="center" shrinkToFit="1"/>
      <protection locked="0"/>
    </xf>
    <xf numFmtId="49" fontId="9" fillId="0" borderId="21" xfId="0" applyNumberFormat="1" applyFont="1" applyBorder="1" applyAlignment="1" applyProtection="1">
      <alignment horizontal="center" vertical="center" shrinkToFit="1"/>
      <protection locked="0"/>
    </xf>
    <xf numFmtId="164" fontId="9" fillId="0" borderId="21" xfId="1" applyNumberFormat="1" applyFont="1" applyBorder="1" applyAlignment="1" applyProtection="1">
      <alignment horizontal="center" shrinkToFit="1"/>
      <protection locked="0"/>
    </xf>
    <xf numFmtId="49" fontId="22" fillId="0" borderId="3" xfId="0" applyNumberFormat="1" applyFont="1" applyBorder="1" applyAlignment="1" applyProtection="1">
      <alignment horizont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164" fontId="9" fillId="0" borderId="3" xfId="1" applyNumberFormat="1" applyFont="1" applyBorder="1" applyAlignment="1" applyProtection="1">
      <alignment horizont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7" xfId="0" applyNumberFormat="1" applyFont="1" applyBorder="1" applyAlignment="1" applyProtection="1">
      <alignment horizontal="center" vertical="center" shrinkToFit="1"/>
      <protection locked="0"/>
    </xf>
    <xf numFmtId="49" fontId="9" fillId="0" borderId="13" xfId="0" applyNumberFormat="1" applyFont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shrinkToFit="1"/>
      <protection locked="0"/>
    </xf>
    <xf numFmtId="0" fontId="9" fillId="0" borderId="0" xfId="0" applyFont="1" applyAlignment="1" applyProtection="1">
      <alignment shrinkToFit="1"/>
      <protection locked="0"/>
    </xf>
    <xf numFmtId="49" fontId="22" fillId="0" borderId="26" xfId="0" applyNumberFormat="1" applyFont="1" applyBorder="1" applyAlignment="1" applyProtection="1">
      <alignment horizontal="left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shrinkToFit="1"/>
      <protection locked="0"/>
    </xf>
    <xf numFmtId="0" fontId="9" fillId="0" borderId="24" xfId="0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vertical="center" shrinkToFit="1"/>
      <protection locked="0"/>
    </xf>
    <xf numFmtId="0" fontId="37" fillId="0" borderId="0" xfId="0" applyFont="1" applyAlignment="1" applyProtection="1">
      <alignment shrinkToFit="1"/>
      <protection locked="0"/>
    </xf>
    <xf numFmtId="3" fontId="9" fillId="2" borderId="0" xfId="0" applyNumberFormat="1" applyFont="1" applyFill="1" applyAlignment="1" applyProtection="1">
      <alignment shrinkToFit="1"/>
      <protection locked="0"/>
    </xf>
    <xf numFmtId="0" fontId="22" fillId="0" borderId="0" xfId="0" applyFont="1" applyAlignment="1" applyProtection="1">
      <alignment shrinkToFit="1"/>
      <protection locked="0"/>
    </xf>
    <xf numFmtId="0" fontId="36" fillId="0" borderId="0" xfId="0" applyFont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2" fillId="5" borderId="7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5" borderId="2" xfId="0" applyFon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3" fontId="9" fillId="0" borderId="2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1" fontId="9" fillId="2" borderId="0" xfId="0" applyNumberFormat="1" applyFont="1" applyFill="1" applyProtection="1">
      <protection locked="0"/>
    </xf>
    <xf numFmtId="0" fontId="12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0" fontId="10" fillId="5" borderId="3" xfId="0" applyFont="1" applyFill="1" applyBorder="1" applyAlignment="1" applyProtection="1">
      <alignment horizontal="center"/>
      <protection locked="0"/>
    </xf>
    <xf numFmtId="49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Protection="1">
      <protection locked="0"/>
    </xf>
    <xf numFmtId="0" fontId="40" fillId="0" borderId="0" xfId="0" applyFont="1" applyProtection="1"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42" fillId="0" borderId="0" xfId="0" applyFont="1" applyProtection="1">
      <protection locked="0"/>
    </xf>
    <xf numFmtId="0" fontId="42" fillId="0" borderId="15" xfId="0" applyFont="1" applyBorder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15" xfId="0" applyFont="1" applyBorder="1" applyProtection="1">
      <protection locked="0"/>
    </xf>
    <xf numFmtId="0" fontId="8" fillId="2" borderId="1" xfId="0" applyFont="1" applyFill="1" applyBorder="1"/>
    <xf numFmtId="0" fontId="8" fillId="0" borderId="1" xfId="0" applyFont="1" applyBorder="1"/>
    <xf numFmtId="0" fontId="8" fillId="2" borderId="2" xfId="0" applyFont="1" applyFill="1" applyBorder="1"/>
    <xf numFmtId="0" fontId="8" fillId="0" borderId="7" xfId="0" applyFont="1" applyBorder="1"/>
    <xf numFmtId="0" fontId="8" fillId="2" borderId="2" xfId="0" quotePrefix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3" fontId="9" fillId="8" borderId="20" xfId="2" applyNumberFormat="1" applyFont="1" applyFill="1" applyBorder="1" applyAlignment="1">
      <alignment horizontal="center" vertical="center" shrinkToFit="1"/>
    </xf>
    <xf numFmtId="3" fontId="9" fillId="8" borderId="25" xfId="2" applyNumberFormat="1" applyFont="1" applyFill="1" applyBorder="1" applyAlignment="1">
      <alignment horizontal="center" vertical="center" shrinkToFit="1"/>
    </xf>
    <xf numFmtId="3" fontId="9" fillId="8" borderId="19" xfId="2" applyNumberFormat="1" applyFont="1" applyFill="1" applyBorder="1" applyAlignment="1">
      <alignment horizontal="center" vertical="center" shrinkToFit="1"/>
    </xf>
    <xf numFmtId="0" fontId="8" fillId="8" borderId="0" xfId="2" applyFont="1" applyFill="1" applyAlignment="1">
      <alignment vertical="center"/>
    </xf>
    <xf numFmtId="0" fontId="10" fillId="0" borderId="0" xfId="0" applyFont="1" applyAlignment="1" applyProtection="1">
      <alignment vertical="top"/>
      <protection locked="0"/>
    </xf>
    <xf numFmtId="49" fontId="22" fillId="0" borderId="1" xfId="0" applyNumberFormat="1" applyFont="1" applyBorder="1" applyAlignment="1" applyProtection="1">
      <alignment horizontal="left" vertical="center" shrinkToFit="1"/>
      <protection locked="0"/>
    </xf>
    <xf numFmtId="49" fontId="9" fillId="0" borderId="9" xfId="0" applyNumberFormat="1" applyFont="1" applyBorder="1" applyAlignment="1" applyProtection="1">
      <alignment horizontal="center" vertical="center" shrinkToFit="1"/>
      <protection locked="0"/>
    </xf>
    <xf numFmtId="164" fontId="9" fillId="0" borderId="1" xfId="1" applyNumberFormat="1" applyFont="1" applyBorder="1" applyAlignment="1" applyProtection="1">
      <alignment horizontal="center" vertical="center" shrinkToFit="1"/>
      <protection locked="0"/>
    </xf>
    <xf numFmtId="49" fontId="22" fillId="0" borderId="7" xfId="0" applyNumberFormat="1" applyFont="1" applyBorder="1" applyAlignment="1" applyProtection="1">
      <alignment horizontal="left" vertical="center" shrinkToFit="1"/>
      <protection locked="0"/>
    </xf>
    <xf numFmtId="164" fontId="9" fillId="0" borderId="7" xfId="1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0" fillId="0" borderId="0" xfId="0" applyFont="1"/>
    <xf numFmtId="0" fontId="12" fillId="0" borderId="0" xfId="0" applyFont="1"/>
    <xf numFmtId="0" fontId="33" fillId="9" borderId="0" xfId="0" applyFont="1" applyFill="1" applyProtection="1">
      <protection locked="0"/>
    </xf>
    <xf numFmtId="0" fontId="44" fillId="2" borderId="0" xfId="0" applyFont="1" applyFill="1" applyProtection="1">
      <protection locked="0"/>
    </xf>
    <xf numFmtId="0" fontId="33" fillId="9" borderId="2" xfId="0" applyFont="1" applyFill="1" applyBorder="1" applyProtection="1">
      <protection locked="0"/>
    </xf>
    <xf numFmtId="0" fontId="45" fillId="2" borderId="2" xfId="0" applyFont="1" applyFill="1" applyBorder="1" applyAlignment="1" applyProtection="1">
      <alignment horizontal="center"/>
      <protection locked="0"/>
    </xf>
    <xf numFmtId="0" fontId="33" fillId="2" borderId="0" xfId="0" applyFont="1" applyFill="1" applyProtection="1">
      <protection locked="0"/>
    </xf>
    <xf numFmtId="0" fontId="8" fillId="9" borderId="2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49" fontId="10" fillId="9" borderId="1" xfId="0" applyNumberFormat="1" applyFont="1" applyFill="1" applyBorder="1" applyAlignment="1" applyProtection="1">
      <alignment horizontal="center" vertical="center"/>
      <protection locked="0"/>
    </xf>
    <xf numFmtId="164" fontId="8" fillId="9" borderId="2" xfId="1" applyNumberFormat="1" applyFont="1" applyFill="1" applyBorder="1" applyAlignment="1" applyProtection="1">
      <alignment horizontal="center"/>
    </xf>
    <xf numFmtId="164" fontId="8" fillId="9" borderId="19" xfId="1" applyNumberFormat="1" applyFont="1" applyFill="1" applyBorder="1" applyAlignment="1" applyProtection="1"/>
    <xf numFmtId="164" fontId="8" fillId="9" borderId="2" xfId="1" applyNumberFormat="1" applyFont="1" applyFill="1" applyBorder="1" applyAlignment="1" applyProtection="1"/>
    <xf numFmtId="164" fontId="10" fillId="9" borderId="2" xfId="1" applyNumberFormat="1" applyFont="1" applyFill="1" applyBorder="1" applyAlignment="1" applyProtection="1">
      <alignment horizontal="center"/>
    </xf>
    <xf numFmtId="164" fontId="9" fillId="9" borderId="1" xfId="1" applyNumberFormat="1" applyFont="1" applyFill="1" applyBorder="1" applyAlignment="1" applyProtection="1">
      <alignment horizontal="right" vertical="center" shrinkToFit="1"/>
    </xf>
    <xf numFmtId="164" fontId="9" fillId="9" borderId="19" xfId="1" applyNumberFormat="1" applyFont="1" applyFill="1" applyBorder="1" applyAlignment="1" applyProtection="1">
      <alignment horizontal="right" shrinkToFit="1"/>
    </xf>
    <xf numFmtId="164" fontId="9" fillId="9" borderId="25" xfId="1" applyNumberFormat="1" applyFont="1" applyFill="1" applyBorder="1" applyAlignment="1" applyProtection="1">
      <alignment horizontal="right" shrinkToFit="1"/>
    </xf>
    <xf numFmtId="164" fontId="9" fillId="9" borderId="26" xfId="1" applyNumberFormat="1" applyFont="1" applyFill="1" applyBorder="1" applyAlignment="1" applyProtection="1">
      <alignment horizontal="right" shrinkToFit="1"/>
    </xf>
    <xf numFmtId="164" fontId="9" fillId="9" borderId="21" xfId="1" applyNumberFormat="1" applyFont="1" applyFill="1" applyBorder="1" applyAlignment="1" applyProtection="1">
      <alignment horizontal="right" shrinkToFit="1"/>
    </xf>
    <xf numFmtId="164" fontId="9" fillId="9" borderId="3" xfId="1" applyNumberFormat="1" applyFont="1" applyFill="1" applyBorder="1" applyAlignment="1" applyProtection="1">
      <alignment horizontal="right" shrinkToFit="1"/>
    </xf>
    <xf numFmtId="164" fontId="9" fillId="9" borderId="7" xfId="1" applyNumberFormat="1" applyFont="1" applyFill="1" applyBorder="1" applyAlignment="1" applyProtection="1">
      <alignment horizontal="right" vertical="center" shrinkToFit="1"/>
    </xf>
    <xf numFmtId="164" fontId="9" fillId="9" borderId="1" xfId="1" applyNumberFormat="1" applyFont="1" applyFill="1" applyBorder="1" applyAlignment="1" applyProtection="1">
      <alignment horizontal="right" shrinkToFit="1"/>
    </xf>
    <xf numFmtId="164" fontId="22" fillId="9" borderId="12" xfId="1" applyNumberFormat="1" applyFont="1" applyFill="1" applyBorder="1" applyAlignment="1" applyProtection="1">
      <alignment horizontal="right" shrinkToFit="1"/>
    </xf>
    <xf numFmtId="49" fontId="22" fillId="0" borderId="7" xfId="0" applyNumberFormat="1" applyFont="1" applyBorder="1" applyAlignment="1" applyProtection="1">
      <alignment horizontal="center" vertical="center" shrinkToFit="1"/>
      <protection locked="0"/>
    </xf>
    <xf numFmtId="0" fontId="22" fillId="0" borderId="0" xfId="2" applyFont="1" applyAlignment="1">
      <alignment horizontal="centerContinuous" vertical="center" shrinkToFit="1"/>
    </xf>
    <xf numFmtId="0" fontId="21" fillId="0" borderId="0" xfId="2" applyFont="1" applyAlignment="1">
      <alignment horizontal="centerContinuous" vertical="center" shrinkToFit="1"/>
    </xf>
    <xf numFmtId="0" fontId="9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46" fillId="0" borderId="0" xfId="2" applyFont="1" applyAlignment="1">
      <alignment vertical="center"/>
    </xf>
    <xf numFmtId="0" fontId="9" fillId="9" borderId="2" xfId="0" applyFont="1" applyFill="1" applyBorder="1" applyAlignment="1" applyProtection="1">
      <alignment horizontal="center" vertical="center"/>
      <protection locked="0"/>
    </xf>
    <xf numFmtId="0" fontId="9" fillId="9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5" borderId="9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8" fillId="5" borderId="11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8" fillId="5" borderId="16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8" fillId="5" borderId="15" xfId="0" applyFont="1" applyFill="1" applyBorder="1" applyAlignment="1">
      <alignment horizontal="left"/>
    </xf>
    <xf numFmtId="0" fontId="8" fillId="5" borderId="10" xfId="0" quotePrefix="1" applyFont="1" applyFill="1" applyBorder="1" applyAlignment="1">
      <alignment horizontal="left"/>
    </xf>
    <xf numFmtId="0" fontId="8" fillId="5" borderId="0" xfId="0" quotePrefix="1" applyFont="1" applyFill="1" applyAlignment="1">
      <alignment horizontal="left"/>
    </xf>
    <xf numFmtId="0" fontId="8" fillId="5" borderId="15" xfId="0" quotePrefix="1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5" borderId="9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8" fillId="5" borderId="14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10" fillId="5" borderId="13" xfId="0" applyNumberFormat="1" applyFont="1" applyFill="1" applyBorder="1" applyAlignment="1" applyProtection="1">
      <alignment horizontal="center" vertical="center"/>
      <protection locked="0"/>
    </xf>
    <xf numFmtId="49" fontId="10" fillId="5" borderId="14" xfId="0" applyNumberFormat="1" applyFont="1" applyFill="1" applyBorder="1" applyAlignment="1" applyProtection="1">
      <alignment horizontal="center" vertical="center"/>
      <protection locked="0"/>
    </xf>
    <xf numFmtId="49" fontId="10" fillId="5" borderId="0" xfId="0" applyNumberFormat="1" applyFont="1" applyFill="1" applyAlignment="1" applyProtection="1">
      <alignment horizontal="center" vertical="center"/>
      <protection locked="0"/>
    </xf>
    <xf numFmtId="49" fontId="10" fillId="5" borderId="15" xfId="0" applyNumberFormat="1" applyFont="1" applyFill="1" applyBorder="1" applyAlignment="1" applyProtection="1">
      <alignment horizontal="center" vertical="center"/>
      <protection locked="0"/>
    </xf>
    <xf numFmtId="49" fontId="10" fillId="5" borderId="8" xfId="0" applyNumberFormat="1" applyFont="1" applyFill="1" applyBorder="1" applyAlignment="1" applyProtection="1">
      <alignment horizontal="center" vertical="center"/>
      <protection locked="0"/>
    </xf>
    <xf numFmtId="49" fontId="10" fillId="5" borderId="16" xfId="0" applyNumberFormat="1" applyFont="1" applyFill="1" applyBorder="1" applyAlignment="1" applyProtection="1">
      <alignment horizontal="center" vertical="center"/>
      <protection locked="0"/>
    </xf>
    <xf numFmtId="49" fontId="10" fillId="5" borderId="9" xfId="0" applyNumberFormat="1" applyFont="1" applyFill="1" applyBorder="1" applyAlignment="1" applyProtection="1">
      <alignment horizontal="center" vertical="center"/>
      <protection locked="0"/>
    </xf>
    <xf numFmtId="49" fontId="10" fillId="5" borderId="10" xfId="0" applyNumberFormat="1" applyFont="1" applyFill="1" applyBorder="1" applyAlignment="1" applyProtection="1">
      <alignment horizontal="center" vertical="center"/>
      <protection locked="0"/>
    </xf>
    <xf numFmtId="49" fontId="10" fillId="5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8" fillId="5" borderId="0" xfId="0" applyFont="1" applyFill="1" applyAlignment="1" applyProtection="1">
      <alignment horizontal="left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49" fontId="10" fillId="5" borderId="1" xfId="0" applyNumberFormat="1" applyFont="1" applyFill="1" applyBorder="1" applyAlignment="1" applyProtection="1">
      <alignment horizontal="center" vertical="center"/>
      <protection locked="0"/>
    </xf>
    <xf numFmtId="49" fontId="10" fillId="5" borderId="3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49" fontId="10" fillId="5" borderId="7" xfId="0" applyNumberFormat="1" applyFont="1" applyFill="1" applyBorder="1" applyAlignment="1" applyProtection="1">
      <alignment horizontal="center" vertical="center"/>
      <protection locked="0"/>
    </xf>
    <xf numFmtId="49" fontId="10" fillId="5" borderId="4" xfId="0" applyNumberFormat="1" applyFont="1" applyFill="1" applyBorder="1" applyAlignment="1" applyProtection="1">
      <alignment horizontal="center" vertical="center"/>
      <protection locked="0"/>
    </xf>
    <xf numFmtId="49" fontId="10" fillId="5" borderId="6" xfId="0" applyNumberFormat="1" applyFont="1" applyFill="1" applyBorder="1" applyAlignment="1" applyProtection="1">
      <alignment horizontal="center" vertical="center"/>
      <protection locked="0"/>
    </xf>
    <xf numFmtId="49" fontId="10" fillId="5" borderId="5" xfId="0" applyNumberFormat="1" applyFont="1" applyFill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center" vertical="center" shrinkToFit="1"/>
      <protection locked="0"/>
    </xf>
    <xf numFmtId="49" fontId="9" fillId="0" borderId="21" xfId="0" applyNumberFormat="1" applyFont="1" applyBorder="1" applyAlignment="1" applyProtection="1">
      <alignment horizontal="center" vertical="center" shrinkToFit="1"/>
      <protection locked="0"/>
    </xf>
    <xf numFmtId="49" fontId="9" fillId="0" borderId="30" xfId="0" applyNumberFormat="1" applyFont="1" applyBorder="1" applyAlignment="1" applyProtection="1">
      <alignment horizontal="center" vertical="center" shrinkToFit="1"/>
      <protection locked="0"/>
    </xf>
    <xf numFmtId="49" fontId="9" fillId="0" borderId="31" xfId="0" applyNumberFormat="1" applyFont="1" applyBorder="1" applyAlignment="1" applyProtection="1">
      <alignment horizontal="center" vertical="center" shrinkToFit="1"/>
      <protection locked="0"/>
    </xf>
    <xf numFmtId="49" fontId="9" fillId="0" borderId="28" xfId="0" applyNumberFormat="1" applyFont="1" applyBorder="1" applyAlignment="1" applyProtection="1">
      <alignment horizontal="center" vertical="center" shrinkToFit="1"/>
      <protection locked="0"/>
    </xf>
    <xf numFmtId="49" fontId="9" fillId="0" borderId="29" xfId="0" applyNumberFormat="1" applyFont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Border="1" applyAlignment="1" applyProtection="1">
      <alignment horizontal="center" vertical="center" shrinkToFit="1"/>
      <protection locked="0"/>
    </xf>
    <xf numFmtId="49" fontId="9" fillId="0" borderId="25" xfId="0" applyNumberFormat="1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49" fontId="22" fillId="5" borderId="4" xfId="0" applyNumberFormat="1" applyFont="1" applyFill="1" applyBorder="1" applyAlignment="1" applyProtection="1">
      <alignment horizontal="center" vertical="center" shrinkToFit="1"/>
      <protection locked="0"/>
    </xf>
    <xf numFmtId="49" fontId="22" fillId="5" borderId="5" xfId="0" applyNumberFormat="1" applyFont="1" applyFill="1" applyBorder="1" applyAlignment="1" applyProtection="1">
      <alignment horizontal="center" vertical="center" shrinkToFit="1"/>
      <protection locked="0"/>
    </xf>
    <xf numFmtId="49" fontId="22" fillId="5" borderId="6" xfId="0" applyNumberFormat="1" applyFont="1" applyFill="1" applyBorder="1" applyAlignment="1" applyProtection="1">
      <alignment horizontal="center" vertical="center" shrinkToFit="1"/>
      <protection locked="0"/>
    </xf>
    <xf numFmtId="49" fontId="22" fillId="5" borderId="1" xfId="0" applyNumberFormat="1" applyFont="1" applyFill="1" applyBorder="1" applyAlignment="1" applyProtection="1">
      <alignment horizontal="center" vertical="center" shrinkToFit="1"/>
      <protection locked="0"/>
    </xf>
    <xf numFmtId="49" fontId="22" fillId="5" borderId="7" xfId="0" applyNumberFormat="1" applyFont="1" applyFill="1" applyBorder="1" applyAlignment="1" applyProtection="1">
      <alignment horizontal="center" vertical="center" shrinkToFit="1"/>
      <protection locked="0"/>
    </xf>
    <xf numFmtId="49" fontId="22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17" xfId="0" applyFont="1" applyBorder="1" applyAlignment="1" applyProtection="1">
      <alignment horizontal="center" shrinkToFit="1"/>
      <protection locked="0"/>
    </xf>
    <xf numFmtId="0" fontId="23" fillId="0" borderId="18" xfId="0" applyFont="1" applyBorder="1" applyAlignment="1" applyProtection="1">
      <alignment horizontal="center" shrinkToFit="1"/>
      <protection locked="0"/>
    </xf>
    <xf numFmtId="0" fontId="23" fillId="0" borderId="36" xfId="0" applyFont="1" applyBorder="1" applyAlignment="1" applyProtection="1">
      <alignment horizontal="center" shrinkToFit="1"/>
      <protection locked="0"/>
    </xf>
    <xf numFmtId="0" fontId="10" fillId="0" borderId="0" xfId="0" applyFont="1" applyAlignment="1" applyProtection="1">
      <alignment horizontal="center" shrinkToFit="1"/>
      <protection locked="0"/>
    </xf>
    <xf numFmtId="0" fontId="22" fillId="5" borderId="9" xfId="0" applyFont="1" applyFill="1" applyBorder="1" applyAlignment="1" applyProtection="1">
      <alignment horizontal="center" vertical="center"/>
      <protection locked="0"/>
    </xf>
    <xf numFmtId="0" fontId="22" fillId="5" borderId="14" xfId="0" applyFont="1" applyFill="1" applyBorder="1" applyAlignment="1" applyProtection="1">
      <alignment horizontal="center" vertical="center"/>
      <protection locked="0"/>
    </xf>
    <xf numFmtId="0" fontId="22" fillId="5" borderId="4" xfId="0" applyFont="1" applyFill="1" applyBorder="1" applyAlignment="1" applyProtection="1">
      <alignment horizontal="center" vertical="center"/>
      <protection locked="0"/>
    </xf>
    <xf numFmtId="0" fontId="22" fillId="5" borderId="5" xfId="0" applyFont="1" applyFill="1" applyBorder="1" applyAlignment="1" applyProtection="1">
      <alignment horizontal="center" vertical="center"/>
      <protection locked="0"/>
    </xf>
    <xf numFmtId="0" fontId="22" fillId="5" borderId="6" xfId="0" applyFont="1" applyFill="1" applyBorder="1" applyAlignment="1" applyProtection="1">
      <alignment horizontal="center" vertical="center"/>
      <protection locked="0"/>
    </xf>
    <xf numFmtId="0" fontId="22" fillId="5" borderId="9" xfId="0" applyFont="1" applyFill="1" applyBorder="1" applyAlignment="1" applyProtection="1">
      <alignment horizontal="center"/>
      <protection locked="0"/>
    </xf>
    <xf numFmtId="0" fontId="22" fillId="5" borderId="14" xfId="0" applyFont="1" applyFill="1" applyBorder="1" applyAlignment="1" applyProtection="1">
      <alignment horizontal="center"/>
      <protection locked="0"/>
    </xf>
    <xf numFmtId="0" fontId="22" fillId="5" borderId="11" xfId="0" applyFont="1" applyFill="1" applyBorder="1" applyAlignment="1" applyProtection="1">
      <alignment horizontal="center"/>
      <protection locked="0"/>
    </xf>
    <xf numFmtId="0" fontId="22" fillId="5" borderId="16" xfId="0" applyFont="1" applyFill="1" applyBorder="1" applyAlignment="1" applyProtection="1">
      <alignment horizontal="center"/>
      <protection locked="0"/>
    </xf>
    <xf numFmtId="0" fontId="22" fillId="5" borderId="10" xfId="0" applyFont="1" applyFill="1" applyBorder="1" applyAlignment="1" applyProtection="1">
      <alignment horizontal="center" vertical="center" shrinkToFit="1"/>
      <protection locked="0"/>
    </xf>
    <xf numFmtId="0" fontId="22" fillId="5" borderId="15" xfId="0" applyFont="1" applyFill="1" applyBorder="1" applyAlignment="1" applyProtection="1">
      <alignment horizontal="center" vertical="center" shrinkToFit="1"/>
      <protection locked="0"/>
    </xf>
    <xf numFmtId="0" fontId="22" fillId="5" borderId="11" xfId="0" applyFont="1" applyFill="1" applyBorder="1" applyAlignment="1" applyProtection="1">
      <alignment horizontal="center" vertical="center" shrinkToFit="1"/>
      <protection locked="0"/>
    </xf>
    <xf numFmtId="0" fontId="22" fillId="5" borderId="16" xfId="0" applyFont="1" applyFill="1" applyBorder="1" applyAlignment="1" applyProtection="1">
      <alignment horizontal="center" vertical="center" shrinkToFit="1"/>
      <protection locked="0"/>
    </xf>
    <xf numFmtId="0" fontId="22" fillId="5" borderId="10" xfId="0" applyFont="1" applyFill="1" applyBorder="1" applyAlignment="1" applyProtection="1">
      <alignment horizontal="center" vertical="center"/>
      <protection locked="0"/>
    </xf>
    <xf numFmtId="0" fontId="22" fillId="5" borderId="15" xfId="0" applyFont="1" applyFill="1" applyBorder="1" applyAlignment="1" applyProtection="1">
      <alignment horizontal="center" vertical="center"/>
      <protection locked="0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9" fillId="0" borderId="8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 shrinkToFit="1"/>
    </xf>
    <xf numFmtId="0" fontId="18" fillId="0" borderId="38" xfId="2" applyFont="1" applyBorder="1" applyAlignment="1">
      <alignment horizontal="center" vertical="center" shrinkToFit="1"/>
    </xf>
    <xf numFmtId="0" fontId="18" fillId="0" borderId="39" xfId="2" applyFont="1" applyBorder="1" applyAlignment="1">
      <alignment horizontal="center" vertical="center" shrinkToFit="1"/>
    </xf>
    <xf numFmtId="0" fontId="9" fillId="0" borderId="9" xfId="2" applyFont="1" applyBorder="1" applyAlignment="1">
      <alignment vertical="center"/>
    </xf>
    <xf numFmtId="0" fontId="8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9" fillId="0" borderId="15" xfId="2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26" fillId="0" borderId="0" xfId="8" applyFont="1" applyAlignment="1">
      <alignment horizontal="left" vertical="center" shrinkToFit="1"/>
    </xf>
    <xf numFmtId="0" fontId="27" fillId="0" borderId="0" xfId="8" applyFont="1" applyAlignment="1">
      <alignment vertical="center"/>
    </xf>
    <xf numFmtId="0" fontId="27" fillId="0" borderId="0" xfId="8" applyFont="1" applyAlignment="1">
      <alignment vertical="center" shrinkToFit="1"/>
    </xf>
  </cellXfs>
  <cellStyles count="9">
    <cellStyle name="Comma" xfId="1" builtinId="3"/>
    <cellStyle name="Normal" xfId="0" builtinId="0"/>
    <cellStyle name="Normal 2" xfId="5" xr:uid="{00000000-0005-0000-0000-000002000000}"/>
    <cellStyle name="Normal 2 2" xfId="7" xr:uid="{2D9C276E-F474-4DB4-9F62-FA3801D14241}"/>
    <cellStyle name="Normal 2 3" xfId="8" xr:uid="{E3E1773E-14A6-411B-B3D9-A362874C8D76}"/>
    <cellStyle name="ปกติ 2" xfId="2" xr:uid="{00000000-0005-0000-0000-000003000000}"/>
    <cellStyle name="ปกติ 2 2" xfId="3" xr:uid="{00000000-0005-0000-0000-000004000000}"/>
    <cellStyle name="ปกติ 3" xfId="4" xr:uid="{00000000-0005-0000-0000-000005000000}"/>
    <cellStyle name="ปกติ 4" xfId="6" xr:uid="{0882E121-C5DF-4078-9E8C-4FA84905843F}"/>
  </cellStyles>
  <dxfs count="12">
    <dxf>
      <font>
        <strike val="0"/>
        <color auto="1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FF5050"/>
        </patternFill>
      </fill>
    </dxf>
    <dxf>
      <font>
        <strike val="0"/>
        <color auto="1"/>
      </font>
      <fill>
        <patternFill>
          <bgColor theme="9" tint="0.39994506668294322"/>
        </patternFill>
      </fill>
    </dxf>
    <dxf>
      <font>
        <strike val="0"/>
      </font>
      <fill>
        <patternFill>
          <bgColor rgb="FFFF5050"/>
        </patternFill>
      </fill>
    </dxf>
    <dxf>
      <fill>
        <patternFill>
          <bgColor rgb="FFDFEFD0"/>
        </patternFill>
      </fill>
    </dxf>
    <dxf>
      <fill>
        <patternFill>
          <bgColor rgb="FFF7B2A9"/>
        </patternFill>
      </fill>
    </dxf>
    <dxf>
      <font>
        <strike val="0"/>
      </font>
      <fill>
        <patternFill>
          <bgColor rgb="FFFF5050"/>
        </patternFill>
      </fill>
    </dxf>
    <dxf>
      <font>
        <strike val="0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DFEFD0"/>
        </patternFill>
      </fill>
    </dxf>
    <dxf>
      <font>
        <strike val="0"/>
        <color auto="1"/>
      </font>
      <fill>
        <patternFill>
          <bgColor theme="9" tint="0.39994506668294322"/>
        </patternFill>
      </fill>
    </dxf>
    <dxf>
      <font>
        <strike val="0"/>
        <color auto="1"/>
      </font>
      <fill>
        <patternFill>
          <bgColor rgb="FFFF5050"/>
        </patternFill>
      </fill>
    </dxf>
    <dxf>
      <font>
        <strike val="0"/>
      </font>
      <fill>
        <patternFill>
          <bgColor theme="9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A3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359041</xdr:colOff>
      <xdr:row>4</xdr:row>
      <xdr:rowOff>127794</xdr:rowOff>
    </xdr:from>
    <xdr:to>
      <xdr:col>20</xdr:col>
      <xdr:colOff>360629</xdr:colOff>
      <xdr:row>4</xdr:row>
      <xdr:rowOff>297127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12350751" y="1418167"/>
          <a:ext cx="169333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253210</xdr:colOff>
      <xdr:row>4</xdr:row>
      <xdr:rowOff>159545</xdr:rowOff>
    </xdr:from>
    <xdr:to>
      <xdr:col>28</xdr:col>
      <xdr:colOff>254798</xdr:colOff>
      <xdr:row>4</xdr:row>
      <xdr:rowOff>328878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rot="5400000">
          <a:off x="17028587" y="1449918"/>
          <a:ext cx="169333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274373</xdr:colOff>
      <xdr:row>6</xdr:row>
      <xdr:rowOff>223045</xdr:rowOff>
    </xdr:from>
    <xdr:to>
      <xdr:col>18</xdr:col>
      <xdr:colOff>275961</xdr:colOff>
      <xdr:row>6</xdr:row>
      <xdr:rowOff>392378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rot="5400000">
          <a:off x="11038417" y="2243668"/>
          <a:ext cx="169333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718875</xdr:colOff>
      <xdr:row>6</xdr:row>
      <xdr:rowOff>254796</xdr:rowOff>
    </xdr:from>
    <xdr:to>
      <xdr:col>22</xdr:col>
      <xdr:colOff>797</xdr:colOff>
      <xdr:row>7</xdr:row>
      <xdr:rowOff>796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rot="5400000">
          <a:off x="13387919" y="2275419"/>
          <a:ext cx="169333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856464</xdr:colOff>
      <xdr:row>6</xdr:row>
      <xdr:rowOff>244216</xdr:rowOff>
    </xdr:from>
    <xdr:to>
      <xdr:col>30</xdr:col>
      <xdr:colOff>858052</xdr:colOff>
      <xdr:row>6</xdr:row>
      <xdr:rowOff>413549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18753674" y="2264839"/>
          <a:ext cx="169333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602461</xdr:colOff>
      <xdr:row>8</xdr:row>
      <xdr:rowOff>275966</xdr:rowOff>
    </xdr:from>
    <xdr:to>
      <xdr:col>23</xdr:col>
      <xdr:colOff>604049</xdr:colOff>
      <xdr:row>9</xdr:row>
      <xdr:rowOff>799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5400000">
          <a:off x="14710838" y="3069172"/>
          <a:ext cx="169333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729461</xdr:colOff>
      <xdr:row>8</xdr:row>
      <xdr:rowOff>275966</xdr:rowOff>
    </xdr:from>
    <xdr:to>
      <xdr:col>28</xdr:col>
      <xdr:colOff>731049</xdr:colOff>
      <xdr:row>9</xdr:row>
      <xdr:rowOff>799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rot="5400000">
          <a:off x="17272005" y="3069172"/>
          <a:ext cx="169333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115628</xdr:colOff>
      <xdr:row>6</xdr:row>
      <xdr:rowOff>265383</xdr:rowOff>
    </xdr:from>
    <xdr:to>
      <xdr:col>26</xdr:col>
      <xdr:colOff>117216</xdr:colOff>
      <xdr:row>7</xdr:row>
      <xdr:rowOff>11383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5400000">
          <a:off x="16065505" y="2286006"/>
          <a:ext cx="169333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370417</xdr:colOff>
      <xdr:row>4</xdr:row>
      <xdr:rowOff>137583</xdr:rowOff>
    </xdr:from>
    <xdr:to>
      <xdr:col>28</xdr:col>
      <xdr:colOff>254000</xdr:colOff>
      <xdr:row>4</xdr:row>
      <xdr:rowOff>148167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2446000" y="1344083"/>
          <a:ext cx="4667250" cy="105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275167</xdr:colOff>
      <xdr:row>6</xdr:row>
      <xdr:rowOff>232833</xdr:rowOff>
    </xdr:from>
    <xdr:to>
      <xdr:col>22</xdr:col>
      <xdr:colOff>0</xdr:colOff>
      <xdr:row>6</xdr:row>
      <xdr:rowOff>238161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1123084" y="2169583"/>
          <a:ext cx="2349499" cy="53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116417</xdr:colOff>
      <xdr:row>6</xdr:row>
      <xdr:rowOff>269161</xdr:rowOff>
    </xdr:from>
    <xdr:to>
      <xdr:col>31</xdr:col>
      <xdr:colOff>10583</xdr:colOff>
      <xdr:row>6</xdr:row>
      <xdr:rowOff>269161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5961383" y="2315749"/>
          <a:ext cx="30348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603251</xdr:colOff>
      <xdr:row>8</xdr:row>
      <xdr:rowOff>288038</xdr:rowOff>
    </xdr:from>
    <xdr:to>
      <xdr:col>29</xdr:col>
      <xdr:colOff>10584</xdr:colOff>
      <xdr:row>8</xdr:row>
      <xdr:rowOff>288039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4633319" y="3106923"/>
          <a:ext cx="277969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21168</xdr:colOff>
      <xdr:row>4</xdr:row>
      <xdr:rowOff>10582</xdr:rowOff>
    </xdr:from>
    <xdr:to>
      <xdr:col>24</xdr:col>
      <xdr:colOff>21168</xdr:colOff>
      <xdr:row>4</xdr:row>
      <xdr:rowOff>148165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rot="5400000">
          <a:off x="14758459" y="1402291"/>
          <a:ext cx="137583" cy="0"/>
        </a:xfrm>
        <a:prstGeom prst="line">
          <a:avLst/>
        </a:prstGeom>
        <a:ln w="22225" cmpd="sng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349251</xdr:colOff>
      <xdr:row>6</xdr:row>
      <xdr:rowOff>21165</xdr:rowOff>
    </xdr:from>
    <xdr:to>
      <xdr:col>20</xdr:col>
      <xdr:colOff>349251</xdr:colOff>
      <xdr:row>6</xdr:row>
      <xdr:rowOff>232832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rot="5400000">
          <a:off x="12319000" y="2180166"/>
          <a:ext cx="21166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275171</xdr:colOff>
      <xdr:row>6</xdr:row>
      <xdr:rowOff>5432</xdr:rowOff>
    </xdr:from>
    <xdr:to>
      <xdr:col>28</xdr:col>
      <xdr:colOff>275171</xdr:colOff>
      <xdr:row>6</xdr:row>
      <xdr:rowOff>283175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5400000">
          <a:off x="16792177" y="2190892"/>
          <a:ext cx="2777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128740</xdr:colOff>
      <xdr:row>8</xdr:row>
      <xdr:rowOff>14374</xdr:rowOff>
    </xdr:from>
    <xdr:to>
      <xdr:col>26</xdr:col>
      <xdr:colOff>128743</xdr:colOff>
      <xdr:row>8</xdr:row>
      <xdr:rowOff>268370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rot="16200000" flipH="1">
          <a:off x="14070169" y="3284620"/>
          <a:ext cx="253996" cy="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48;&#3585;&#3621;&#3637;&#3656;&#3618;&#3629;&#3633;&#3605;&#3619;&#3634;&#3651;&#3627;&#3657;%20&#3626;&#3611;%20(&#3626;&#3614;&#3607;&#3652;&#3611;&#3585;&#3624;&#3592;)\&#3626;&#3614;&#3607;_&#3619;&#3634;&#3618;&#3591;&#3634;&#3609;&#3629;&#3633;&#3605;&#3619;&#3634;&#3623;&#3656;&#3634;&#3591;15&#3614;&#3588;60(&#3585;&#3633;&#360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05;&#3635;&#3649;&#3627;&#3609;&#3656;&#3591;&#3623;&#3656;&#3634;&#3591;38&#3588;.(2)\&#3605;&#3635;&#3649;&#3627;&#3609;&#3656;&#3591;&#3623;&#3656;&#3634;&#3591;38&#3588;(2)%20(21&#3605;&#3588;5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88&#3626;&#3614;&#3611;&#3614;&#3632;&#3648;&#3618;&#3634;2&#3629;&#3626;255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619;&#3623;&#3617;++\&#3648;&#3585;&#3625;&#3637;&#3618;&#3603;57++\&#3648;&#3586;&#3605;&#3619;&#3634;&#3618;&#3591;&#3634;&#3609;\023&#3626;&#3614;&#3611;&#3594;&#3621;&#3610;&#3640;&#3619;&#3637;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1;&#3637;&#3656;&#3618;&#3629;&#3633;&#3605;&#3619;&#3634;&#3651;&#3627;&#3657;%20&#3626;&#3611;%20(&#3626;&#3614;&#3607;&#3652;&#3611;&#3585;&#3624;&#3592;)\&#3588;&#3635;&#3626;&#3633;&#3656;&#3591;%20&#3588;&#3585;%20&#3586;&#3633;&#3610;&#3648;&#3588;&#3621;&#3639;&#3656;&#3629;&#3609;\&#3619;&#3623;&#3617;&#3605;&#3633;&#3604;&#3652;&#3611;&#3624;&#3608;&#3592;13&#3614;&#3618;6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8;&#3585;&#3625;&#3637;&#3618;&#3603;59\&#3619;&#3623;&#3617;&#3648;&#3585;&#3625;&#3637;&#3618;&#3603;59&#3626;&#3635;&#3609;&#3633;&#3585;&#3591;&#3634;&#3609;(5&#3626;&#3588;59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49;&#3610;&#3610;%20&#3629;&#3626;\001&#3626;&#3614;&#3611;&#3585;&#3619;&#3632;&#3610;&#3637;&#3656;_&#3629;&#3626;25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บบรายงาน"/>
      <sheetName val="บัญชีศึกษานิเทศก์"/>
      <sheetName val="สำรวจว่าง"/>
      <sheetName val="Sheet2"/>
      <sheetName val="Sheet1"/>
      <sheetName val="อัตรา_ศน"/>
      <sheetName val="ศน_ว่าง"/>
      <sheetName val="กรอบ"/>
      <sheetName val="ลิงค์ข้อมู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P3" t="str">
            <v>ศึกษานิเทศก์</v>
          </cell>
          <cell r="Q3" t="str">
            <v>ชำนาญการพิเศษ</v>
          </cell>
        </row>
        <row r="4">
          <cell r="P4" t="str">
            <v>นักจัดการงานทั่วไป</v>
          </cell>
          <cell r="Q4" t="str">
            <v>ชำนาญการ</v>
          </cell>
        </row>
        <row r="5">
          <cell r="P5" t="str">
            <v>นักวิชาการศึกษา</v>
          </cell>
          <cell r="Q5" t="str">
            <v>ปฏิบัติการ</v>
          </cell>
        </row>
        <row r="6">
          <cell r="P6" t="str">
            <v>นักประชาสัมพันธ์</v>
          </cell>
          <cell r="Q6" t="str">
            <v>อาวุโส</v>
          </cell>
        </row>
        <row r="7">
          <cell r="P7" t="str">
            <v>นักทรัพยากรบุคคล</v>
          </cell>
          <cell r="Q7" t="str">
            <v>ชำนาญงาน</v>
          </cell>
        </row>
        <row r="8">
          <cell r="P8" t="str">
            <v>นักวิชาการเงินและบัญชี</v>
          </cell>
          <cell r="Q8" t="str">
            <v>ปฏิบัติงาน</v>
          </cell>
        </row>
        <row r="9">
          <cell r="P9" t="str">
            <v>นักวิชาการพัสดุ</v>
          </cell>
          <cell r="Q9" t="str">
            <v>คศ.5</v>
          </cell>
        </row>
        <row r="10">
          <cell r="P10" t="str">
            <v>นักวิชาการตรวจสอบภายใน</v>
          </cell>
          <cell r="Q10" t="str">
            <v>คศ.4</v>
          </cell>
        </row>
        <row r="11">
          <cell r="P11" t="str">
            <v>นักวิเคราะห์นโยบายและแผน</v>
          </cell>
          <cell r="Q11" t="str">
            <v>คศ.3</v>
          </cell>
        </row>
        <row r="12">
          <cell r="P12" t="str">
            <v>นักวิชาการคอมพิวเตอร์</v>
          </cell>
          <cell r="Q12" t="str">
            <v>คศ.2</v>
          </cell>
        </row>
        <row r="13">
          <cell r="P13" t="str">
            <v>นิติกร</v>
          </cell>
          <cell r="Q13" t="str">
            <v>คศ.1</v>
          </cell>
        </row>
        <row r="14">
          <cell r="P14" t="str">
            <v>เจ้าพนักงานธุรการ</v>
          </cell>
          <cell r="Q14" t="str">
            <v>คผช.</v>
          </cell>
        </row>
        <row r="15">
          <cell r="P15" t="str">
            <v>เจ้าพนักงานการเงินและบัญชี</v>
          </cell>
        </row>
        <row r="16">
          <cell r="P16" t="str">
            <v>เจ้าพนักงานพัสดุ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ตำแหน่ง"/>
      <sheetName val="เขต"/>
      <sheetName val="Sheet2"/>
      <sheetName val="l"/>
      <sheetName val="dropdow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เจ้าพนักงานการเงินและบัญชี</v>
          </cell>
          <cell r="B2" t="str">
            <v>ปฏิบัติงาน</v>
          </cell>
          <cell r="C2" t="str">
            <v>กลุ่มอำนวยการ</v>
          </cell>
        </row>
        <row r="3">
          <cell r="A3" t="str">
            <v>เจ้าพนักงานธุรการ</v>
          </cell>
          <cell r="B3" t="str">
            <v>ชำนาญงาน</v>
          </cell>
          <cell r="C3" t="str">
            <v>กลุ่มบริหารงานการเงินและสินทรัพย์</v>
          </cell>
        </row>
        <row r="4">
          <cell r="A4" t="str">
            <v>เจ้าพนักงานพัสดุ</v>
          </cell>
          <cell r="B4" t="str">
            <v>อาวุโส</v>
          </cell>
          <cell r="C4" t="str">
            <v>กลุ่มบริหารงานบุคคล</v>
          </cell>
        </row>
        <row r="5">
          <cell r="A5" t="str">
            <v>นักจัดการงานทั่วไป</v>
          </cell>
          <cell r="B5" t="str">
            <v>ปฏิบัติการ</v>
          </cell>
          <cell r="C5" t="str">
            <v>กลุ่มนโยบายและแผน</v>
          </cell>
        </row>
        <row r="6">
          <cell r="A6" t="str">
            <v>นักทรัพยากรบุคคล</v>
          </cell>
          <cell r="B6" t="str">
            <v>ชำนาญการ</v>
          </cell>
          <cell r="C6" t="str">
            <v>กลุ่มส่งเสริมการจัดการศึกษา</v>
          </cell>
        </row>
        <row r="7">
          <cell r="A7" t="str">
            <v>นักประชาสัมพันธ์</v>
          </cell>
          <cell r="B7" t="str">
            <v>ชำนาญการพิเศษ</v>
          </cell>
          <cell r="C7" t="str">
            <v>กลุ่มส่งเสริมสถานศึกษาเอกชน</v>
          </cell>
        </row>
        <row r="8">
          <cell r="A8" t="str">
            <v>นักวิเคราะห์นโยบายและแผน</v>
          </cell>
          <cell r="B8" t="str">
            <v>ปฏิบัติงาน/ชำนาญงาน</v>
          </cell>
          <cell r="C8" t="str">
            <v>กลุ่มนิเทศ ติดตาม และประเมินผลการจัดการศึกษา</v>
          </cell>
        </row>
        <row r="9">
          <cell r="A9" t="str">
            <v>นักวิชาการคอมพิวเตอร์</v>
          </cell>
          <cell r="B9" t="str">
            <v>ชำนาญงาน/อาวุโส</v>
          </cell>
          <cell r="C9" t="str">
            <v>กลุ่มตรวจสอบภายใน</v>
          </cell>
        </row>
        <row r="10">
          <cell r="A10" t="str">
            <v>นักวิชาการเงินและบัญชี</v>
          </cell>
          <cell r="B10" t="str">
            <v>ปฏิบัติการ/ชำนาญการ</v>
          </cell>
          <cell r="C10" t="str">
            <v>สถานศึกษา/โรงเรียน</v>
          </cell>
        </row>
        <row r="11">
          <cell r="A11" t="str">
            <v>นักวิชาการตรวจสอบภายใน</v>
          </cell>
          <cell r="B11" t="str">
            <v>ชำนาญการ/ชำนาญการพิเศษ</v>
          </cell>
        </row>
        <row r="12">
          <cell r="A12" t="str">
            <v>นักวิชาการพัสดุ</v>
          </cell>
        </row>
        <row r="13">
          <cell r="A13" t="str">
            <v>นักวิชาการศึกษา</v>
          </cell>
        </row>
        <row r="14">
          <cell r="A14" t="str">
            <v>นิติกร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L2" t="str">
            <v>โครงสร้าง</v>
          </cell>
          <cell r="M2" t="str">
            <v>ผู้อำนวยการสำนักงานเขตพื้นที่การศึกษา</v>
          </cell>
          <cell r="N2" t="str">
            <v>ผู้อำนวยการสำนักงานเขตพื้นที่การศึกษา</v>
          </cell>
          <cell r="Q2" t="str">
            <v>คศ.5</v>
          </cell>
          <cell r="W2" t="str">
            <v>มีคนครอง</v>
          </cell>
          <cell r="X2" t="str">
            <v>ชาย</v>
          </cell>
          <cell r="Y2">
            <v>1</v>
          </cell>
          <cell r="Z2" t="str">
            <v>ม.ค.</v>
          </cell>
          <cell r="AA2">
            <v>2497</v>
          </cell>
          <cell r="AC2" t="str">
            <v>เอก</v>
          </cell>
          <cell r="AD2" t="str">
            <v>ย้ายไป</v>
          </cell>
        </row>
        <row r="3">
          <cell r="J3" t="str">
            <v>สพป.กระบี่</v>
          </cell>
          <cell r="L3" t="str">
            <v>ชั่วคราว/เงื่อนไข</v>
          </cell>
          <cell r="M3" t="str">
            <v>รองผู้อำนวยการสำนักงานเขตพื้นที่การศึกษา</v>
          </cell>
          <cell r="N3" t="str">
            <v>รองผู้อำนวยการสำนักงานเขตพื้นที่การศึกษา</v>
          </cell>
          <cell r="Q3" t="str">
            <v>คศ.4</v>
          </cell>
          <cell r="W3" t="str">
            <v>ว่างมีเงิน</v>
          </cell>
          <cell r="X3" t="str">
            <v>หญิง</v>
          </cell>
          <cell r="Y3">
            <v>2</v>
          </cell>
          <cell r="Z3" t="str">
            <v>ก.พ.</v>
          </cell>
          <cell r="AA3">
            <v>2498</v>
          </cell>
          <cell r="AC3" t="str">
            <v>โท</v>
          </cell>
          <cell r="AD3" t="str">
            <v>โอนออกไป</v>
          </cell>
        </row>
        <row r="4">
          <cell r="J4" t="str">
            <v>สพป.กรุงเทพมหานคร</v>
          </cell>
          <cell r="N4" t="str">
            <v>เจ้าหน้าที่บริหารการศึกษาขั้นพื้นฐาน</v>
          </cell>
          <cell r="Q4" t="str">
            <v>คศ.3</v>
          </cell>
          <cell r="W4" t="str">
            <v>ว่างไม่มีเงิน</v>
          </cell>
          <cell r="Y4">
            <v>3</v>
          </cell>
          <cell r="Z4" t="str">
            <v>มี.ค.</v>
          </cell>
          <cell r="AA4">
            <v>2499</v>
          </cell>
          <cell r="AC4" t="str">
            <v>ตรี</v>
          </cell>
          <cell r="AD4" t="str">
            <v>เกษียณอายุราชการ</v>
          </cell>
        </row>
        <row r="5">
          <cell r="J5" t="str">
            <v>สพป.กาญจนบุรี เขต 1</v>
          </cell>
          <cell r="N5" t="str">
            <v>ผู้ช่วยผู้อำนวยการสำนักงานเขตพื้นที่การศึกษา</v>
          </cell>
          <cell r="Q5" t="str">
            <v>คศ.2</v>
          </cell>
          <cell r="Y5">
            <v>4</v>
          </cell>
          <cell r="Z5" t="str">
            <v>เม.ย.</v>
          </cell>
          <cell r="AA5">
            <v>2500</v>
          </cell>
          <cell r="AC5" t="str">
            <v>ต่ำกว่าตรี</v>
          </cell>
          <cell r="AD5" t="str">
            <v>เกษียณก่อนกำหนด</v>
          </cell>
        </row>
        <row r="6">
          <cell r="J6" t="str">
            <v>สพป.กาญจนบุรี เขต 2</v>
          </cell>
          <cell r="N6" t="str">
            <v>ผู้อำนวยการสถานศึกษา</v>
          </cell>
          <cell r="Q6" t="str">
            <v>คศ.1</v>
          </cell>
          <cell r="Y6">
            <v>5</v>
          </cell>
          <cell r="Z6" t="str">
            <v>พ.ค.</v>
          </cell>
          <cell r="AA6">
            <v>2501</v>
          </cell>
          <cell r="AD6" t="str">
            <v>ลาออก</v>
          </cell>
        </row>
        <row r="7">
          <cell r="J7" t="str">
            <v>สพป.กาญจนบุรี เขต 3</v>
          </cell>
          <cell r="Q7" t="str">
            <v>คผช.</v>
          </cell>
          <cell r="Y7">
            <v>6</v>
          </cell>
          <cell r="Z7" t="str">
            <v>มิ.ย.</v>
          </cell>
          <cell r="AA7">
            <v>2502</v>
          </cell>
          <cell r="AD7" t="str">
            <v>ออกด้วยเหตุผิดวินัย</v>
          </cell>
        </row>
        <row r="8">
          <cell r="J8" t="str">
            <v>สพป.กาญจนบุรี เขต 4</v>
          </cell>
          <cell r="Q8">
            <v>0</v>
          </cell>
          <cell r="Y8">
            <v>7</v>
          </cell>
          <cell r="Z8" t="str">
            <v>ก.ค.</v>
          </cell>
          <cell r="AA8">
            <v>2503</v>
          </cell>
          <cell r="AD8" t="str">
            <v>ตาย</v>
          </cell>
        </row>
        <row r="9">
          <cell r="J9" t="str">
            <v>สพป.กาฬสินธุ์ เขต 1</v>
          </cell>
          <cell r="Q9">
            <v>0</v>
          </cell>
          <cell r="Y9">
            <v>8</v>
          </cell>
          <cell r="Z9" t="str">
            <v>ส.ค.</v>
          </cell>
          <cell r="AA9">
            <v>2504</v>
          </cell>
          <cell r="AD9" t="str">
            <v>ตัดโอนมาจาก สพป.อื่น</v>
          </cell>
        </row>
        <row r="10">
          <cell r="J10" t="str">
            <v>สพป.กาฬสินธุ์ เขต 2</v>
          </cell>
          <cell r="Q10">
            <v>0</v>
          </cell>
          <cell r="Y10">
            <v>9</v>
          </cell>
          <cell r="Z10" t="str">
            <v>ก.ย.</v>
          </cell>
          <cell r="AA10">
            <v>2505</v>
          </cell>
          <cell r="AD10" t="str">
            <v>ตัดโอนมาจาก สพม.อื่น</v>
          </cell>
        </row>
        <row r="11">
          <cell r="J11" t="str">
            <v>สพป.กาฬสินธุ์ เขต 3</v>
          </cell>
          <cell r="Q11">
            <v>0</v>
          </cell>
          <cell r="Y11">
            <v>10</v>
          </cell>
          <cell r="Z11" t="str">
            <v>ต.ค.</v>
          </cell>
          <cell r="AA11">
            <v>2506</v>
          </cell>
          <cell r="AD11" t="str">
            <v>ว่างก่อนรวมส่วนราชการ</v>
          </cell>
        </row>
        <row r="12">
          <cell r="J12" t="str">
            <v>สพป.กำแพงเพชร เขต 1</v>
          </cell>
          <cell r="Y12">
            <v>11</v>
          </cell>
          <cell r="Z12" t="str">
            <v>พ.ย.</v>
          </cell>
          <cell r="AA12">
            <v>2507</v>
          </cell>
          <cell r="AD12" t="str">
            <v>ตัดโอนไป สพป.อื่น</v>
          </cell>
        </row>
        <row r="13">
          <cell r="J13" t="str">
            <v>สพป.กำแพงเพชร เขต 2</v>
          </cell>
          <cell r="Y13">
            <v>12</v>
          </cell>
          <cell r="Z13" t="str">
            <v>ธ.ค.</v>
          </cell>
          <cell r="AA13">
            <v>2508</v>
          </cell>
          <cell r="AD13" t="str">
            <v>ตัดโอนไป สพม.อื่น</v>
          </cell>
        </row>
        <row r="14">
          <cell r="J14" t="str">
            <v>สพป.ขอนแก่น เขต 1</v>
          </cell>
          <cell r="Y14">
            <v>13</v>
          </cell>
          <cell r="AA14">
            <v>2509</v>
          </cell>
          <cell r="AD14" t="str">
            <v>ยุบเลิกตำแหน่ง</v>
          </cell>
        </row>
        <row r="15">
          <cell r="J15" t="str">
            <v>สพป.ขอนแก่น เขต 2</v>
          </cell>
          <cell r="Y15">
            <v>14</v>
          </cell>
          <cell r="AA15">
            <v>2510</v>
          </cell>
          <cell r="AD15" t="str">
            <v>ระบุไม่ได้</v>
          </cell>
        </row>
        <row r="16">
          <cell r="J16" t="str">
            <v>สพป.ขอนแก่น เขต 3</v>
          </cell>
          <cell r="Y16">
            <v>15</v>
          </cell>
          <cell r="AA16">
            <v>2511</v>
          </cell>
        </row>
        <row r="17">
          <cell r="J17" t="str">
            <v>สพป.ขอนแก่น เขต 4</v>
          </cell>
          <cell r="Y17">
            <v>16</v>
          </cell>
          <cell r="AA17">
            <v>2512</v>
          </cell>
        </row>
        <row r="18">
          <cell r="J18" t="str">
            <v>สพป.ขอนแก่น เขต 5</v>
          </cell>
          <cell r="Y18">
            <v>17</v>
          </cell>
          <cell r="AA18">
            <v>2513</v>
          </cell>
        </row>
        <row r="19">
          <cell r="J19" t="str">
            <v>สพป.จันทบุรี เขต 1</v>
          </cell>
          <cell r="Y19">
            <v>18</v>
          </cell>
          <cell r="AA19">
            <v>2514</v>
          </cell>
        </row>
        <row r="20">
          <cell r="J20" t="str">
            <v>สพป.จันทบุรี เขต 2</v>
          </cell>
          <cell r="Y20">
            <v>19</v>
          </cell>
          <cell r="AA20">
            <v>2515</v>
          </cell>
        </row>
        <row r="21">
          <cell r="J21" t="str">
            <v>สพป.ฉะเชิงเทรา เขต 1</v>
          </cell>
          <cell r="Y21">
            <v>20</v>
          </cell>
          <cell r="AA21">
            <v>2516</v>
          </cell>
        </row>
        <row r="22">
          <cell r="J22" t="str">
            <v>สพป.ฉะเชิงเทรา เขต 2</v>
          </cell>
          <cell r="Y22">
            <v>21</v>
          </cell>
          <cell r="AA22">
            <v>2517</v>
          </cell>
        </row>
        <row r="23">
          <cell r="J23" t="str">
            <v>สพป.ชลบุรี เขต 1</v>
          </cell>
          <cell r="Y23">
            <v>22</v>
          </cell>
          <cell r="AA23">
            <v>2518</v>
          </cell>
        </row>
        <row r="24">
          <cell r="J24" t="str">
            <v>สพป.ชลบุรี เขต 2</v>
          </cell>
          <cell r="Y24">
            <v>23</v>
          </cell>
          <cell r="AA24">
            <v>2519</v>
          </cell>
        </row>
        <row r="25">
          <cell r="J25" t="str">
            <v>สพป.ชลบุรี เขต 3</v>
          </cell>
          <cell r="Y25">
            <v>24</v>
          </cell>
          <cell r="AA25">
            <v>2520</v>
          </cell>
        </row>
        <row r="26">
          <cell r="J26" t="str">
            <v>สพป.ชัยนาท</v>
          </cell>
          <cell r="Y26">
            <v>25</v>
          </cell>
          <cell r="AA26">
            <v>2521</v>
          </cell>
        </row>
        <row r="27">
          <cell r="J27" t="str">
            <v>สพป.ชัยภูมิ เขต 1</v>
          </cell>
          <cell r="Y27">
            <v>26</v>
          </cell>
          <cell r="AA27">
            <v>2522</v>
          </cell>
        </row>
        <row r="28">
          <cell r="J28" t="str">
            <v>สพป.ชัยภูมิ เขต 2</v>
          </cell>
          <cell r="Y28">
            <v>27</v>
          </cell>
          <cell r="AA28">
            <v>2523</v>
          </cell>
        </row>
        <row r="29">
          <cell r="J29" t="str">
            <v>สพป.ชัยภูมิ เขต 3</v>
          </cell>
          <cell r="Y29">
            <v>28</v>
          </cell>
          <cell r="AA29">
            <v>2524</v>
          </cell>
        </row>
        <row r="30">
          <cell r="J30" t="str">
            <v>สพป.ชุมพร เขต 1</v>
          </cell>
          <cell r="Y30">
            <v>29</v>
          </cell>
          <cell r="AA30">
            <v>2525</v>
          </cell>
        </row>
        <row r="31">
          <cell r="J31" t="str">
            <v>สพป.ชุมพร เขต 2</v>
          </cell>
          <cell r="Y31">
            <v>30</v>
          </cell>
          <cell r="AA31">
            <v>2526</v>
          </cell>
        </row>
        <row r="32">
          <cell r="J32" t="str">
            <v>สพป.เชียงราย เขต 1</v>
          </cell>
          <cell r="Y32">
            <v>31</v>
          </cell>
          <cell r="AA32">
            <v>2527</v>
          </cell>
        </row>
        <row r="33">
          <cell r="J33" t="str">
            <v>สพป.เชียงราย เขต 2</v>
          </cell>
          <cell r="AA33">
            <v>2528</v>
          </cell>
        </row>
        <row r="34">
          <cell r="J34" t="str">
            <v>สพป.เชียงราย เขต 3</v>
          </cell>
          <cell r="AA34">
            <v>2529</v>
          </cell>
        </row>
        <row r="35">
          <cell r="J35" t="str">
            <v>สพป.เชียงราย เขต 4</v>
          </cell>
          <cell r="AA35">
            <v>2530</v>
          </cell>
        </row>
        <row r="36">
          <cell r="J36" t="str">
            <v>สพป.เชียงใหม่ เขต 1</v>
          </cell>
          <cell r="AA36">
            <v>2531</v>
          </cell>
        </row>
        <row r="37">
          <cell r="J37" t="str">
            <v>สพป.เชียงใหม่ เขต 2</v>
          </cell>
          <cell r="AA37">
            <v>2532</v>
          </cell>
        </row>
        <row r="38">
          <cell r="J38" t="str">
            <v>สพป.เชียงใหม่ เขต 3</v>
          </cell>
          <cell r="AA38">
            <v>2533</v>
          </cell>
        </row>
        <row r="39">
          <cell r="J39" t="str">
            <v>สพป.เชียงใหม่ เขต 4</v>
          </cell>
          <cell r="AA39">
            <v>2534</v>
          </cell>
        </row>
        <row r="40">
          <cell r="J40" t="str">
            <v>สพป.เชียงใหม่ เขต 5</v>
          </cell>
          <cell r="AA40">
            <v>2535</v>
          </cell>
        </row>
        <row r="41">
          <cell r="J41" t="str">
            <v>สพป.เชียงใหม่ เขต 6</v>
          </cell>
          <cell r="AA41">
            <v>2536</v>
          </cell>
        </row>
        <row r="42">
          <cell r="J42" t="str">
            <v>สพป.ตรัง เขต 1</v>
          </cell>
          <cell r="AA42">
            <v>2537</v>
          </cell>
        </row>
        <row r="43">
          <cell r="J43" t="str">
            <v>สพป.ตรัง เขต 2</v>
          </cell>
          <cell r="AA43">
            <v>2538</v>
          </cell>
        </row>
        <row r="44">
          <cell r="J44" t="str">
            <v>สพป.ตราด</v>
          </cell>
          <cell r="AA44">
            <v>2539</v>
          </cell>
        </row>
        <row r="45">
          <cell r="J45" t="str">
            <v>สพป.ตาก เขต 1</v>
          </cell>
          <cell r="AA45">
            <v>2540</v>
          </cell>
        </row>
        <row r="46">
          <cell r="J46" t="str">
            <v>สพป.ตาก เขต 2</v>
          </cell>
          <cell r="AA46">
            <v>2541</v>
          </cell>
        </row>
        <row r="47">
          <cell r="J47" t="str">
            <v>สพป.นครนายก</v>
          </cell>
          <cell r="AA47">
            <v>2542</v>
          </cell>
        </row>
        <row r="48">
          <cell r="J48" t="str">
            <v>สพป.นครปฐม เขต 1</v>
          </cell>
        </row>
        <row r="49">
          <cell r="J49" t="str">
            <v>สพป.นครปฐม เขต 2</v>
          </cell>
        </row>
        <row r="50">
          <cell r="J50" t="str">
            <v>สพป.นครพนม เขต 1</v>
          </cell>
        </row>
        <row r="51">
          <cell r="J51" t="str">
            <v>สพป.นครพนม เขต 2</v>
          </cell>
        </row>
        <row r="52">
          <cell r="J52" t="str">
            <v>สพป.นครราชสีมา เขต 1</v>
          </cell>
        </row>
        <row r="53">
          <cell r="J53" t="str">
            <v>สพป.นครราชสีมา เขต 2</v>
          </cell>
        </row>
        <row r="54">
          <cell r="J54" t="str">
            <v>สพป.นครราชสีมา เขต 3</v>
          </cell>
        </row>
        <row r="55">
          <cell r="J55" t="str">
            <v>สพป.นครราชสีมา เขต 4</v>
          </cell>
        </row>
        <row r="56">
          <cell r="J56" t="str">
            <v>สพป.นครราชสีมา เขต 5</v>
          </cell>
        </row>
        <row r="57">
          <cell r="J57" t="str">
            <v>สพป.นครราชสีมา เขต 6</v>
          </cell>
        </row>
        <row r="58">
          <cell r="J58" t="str">
            <v>สพป.นครราชสีมา เขต 7</v>
          </cell>
        </row>
        <row r="59">
          <cell r="J59" t="str">
            <v>สพป.นครศรีธรรมราช เขต 1</v>
          </cell>
        </row>
        <row r="60">
          <cell r="J60" t="str">
            <v>สพป.นครศรีธรรมราช เขต 2</v>
          </cell>
        </row>
        <row r="61">
          <cell r="J61" t="str">
            <v>สพป.นครศรีธรรมราช เขต 3</v>
          </cell>
        </row>
        <row r="62">
          <cell r="J62" t="str">
            <v>สพป.นครศรีธรรมราช เขต 4</v>
          </cell>
        </row>
        <row r="63">
          <cell r="J63" t="str">
            <v>สพป.นครสวรรค์ เขต 1</v>
          </cell>
        </row>
        <row r="64">
          <cell r="J64" t="str">
            <v>สพป.นครสวรรค์ เขต 2</v>
          </cell>
        </row>
        <row r="65">
          <cell r="J65" t="str">
            <v>สพป.นครสวรรค์ เขต 3</v>
          </cell>
        </row>
        <row r="66">
          <cell r="J66" t="str">
            <v>สพป.นนทบุรี เขต 1</v>
          </cell>
        </row>
        <row r="67">
          <cell r="J67" t="str">
            <v>สพป.นนทบุรี เขต 2</v>
          </cell>
        </row>
        <row r="68">
          <cell r="J68" t="str">
            <v>สพป.นราธิวาส เขต 1</v>
          </cell>
        </row>
        <row r="69">
          <cell r="J69" t="str">
            <v>สพป.นราธิวาส เขต 2</v>
          </cell>
        </row>
        <row r="70">
          <cell r="J70" t="str">
            <v>สพป.นราธิวาส เขต 3</v>
          </cell>
        </row>
        <row r="71">
          <cell r="J71" t="str">
            <v>สพป.น่าน เขต 1</v>
          </cell>
        </row>
        <row r="72">
          <cell r="J72" t="str">
            <v>สพป.น่าน เขต 2</v>
          </cell>
        </row>
        <row r="73">
          <cell r="J73" t="str">
            <v>สพป.บึงกาฬ</v>
          </cell>
        </row>
        <row r="74">
          <cell r="J74" t="str">
            <v>สพป.บุรีรัมย์ เขต 1</v>
          </cell>
        </row>
        <row r="75">
          <cell r="J75" t="str">
            <v>สพป.บุรีรัมย์ เขต 2</v>
          </cell>
        </row>
        <row r="76">
          <cell r="J76" t="str">
            <v>สพป.บุรีรัมย์ เขต 3</v>
          </cell>
        </row>
        <row r="77">
          <cell r="J77" t="str">
            <v>สพป.บุรีรัมย์ เขต 4</v>
          </cell>
        </row>
        <row r="78">
          <cell r="J78" t="str">
            <v>สพป.ปทุมธานี เขต 1</v>
          </cell>
        </row>
        <row r="79">
          <cell r="J79" t="str">
            <v>สพป.ปทุมธานี เขต 2</v>
          </cell>
        </row>
        <row r="80">
          <cell r="J80" t="str">
            <v>สพป.ประจวบคีรีขันธ์ เขต 1</v>
          </cell>
        </row>
        <row r="81">
          <cell r="J81" t="str">
            <v>สพป.ประจวบคีรีขันธ์ เขต 2</v>
          </cell>
        </row>
        <row r="82">
          <cell r="J82" t="str">
            <v>สพป.ปราจีนบุรี เขต 1</v>
          </cell>
        </row>
        <row r="83">
          <cell r="J83" t="str">
            <v>สพป.ปราจีนบุรี เขต 2</v>
          </cell>
        </row>
        <row r="84">
          <cell r="J84" t="str">
            <v>สพป.ปัตตานี เขต 1</v>
          </cell>
        </row>
        <row r="85">
          <cell r="J85" t="str">
            <v>สพป.ปัตตานี เขต 2</v>
          </cell>
        </row>
        <row r="86">
          <cell r="J86" t="str">
            <v>สพป.ปัตตานี เขต 3</v>
          </cell>
        </row>
        <row r="87">
          <cell r="J87" t="str">
            <v>สพป.พระนครศรีอยุธยา เขต 1</v>
          </cell>
        </row>
        <row r="88">
          <cell r="J88" t="str">
            <v>สพป.พระนครศรีอยุธยา เขต 2</v>
          </cell>
        </row>
        <row r="89">
          <cell r="J89" t="str">
            <v>สพป.พะเยา เขต 1</v>
          </cell>
        </row>
        <row r="90">
          <cell r="J90" t="str">
            <v>สพป.พะเยา เขต 2</v>
          </cell>
        </row>
        <row r="91">
          <cell r="J91" t="str">
            <v>สพป.พังงา</v>
          </cell>
        </row>
        <row r="92">
          <cell r="J92" t="str">
            <v>สพป.พัทลุง เขต 1</v>
          </cell>
        </row>
        <row r="93">
          <cell r="J93" t="str">
            <v>สพป.พัทลุง เขต 2</v>
          </cell>
        </row>
        <row r="94">
          <cell r="J94" t="str">
            <v>สพป.พิจิตร เขต 1</v>
          </cell>
        </row>
        <row r="95">
          <cell r="J95" t="str">
            <v>สพป.พิจิตร เขต 2</v>
          </cell>
        </row>
        <row r="96">
          <cell r="J96" t="str">
            <v>สพป.พิษณุโลก เขต 1</v>
          </cell>
        </row>
        <row r="97">
          <cell r="J97" t="str">
            <v>สพป.พิษณุโลก เขต 2</v>
          </cell>
        </row>
        <row r="98">
          <cell r="J98" t="str">
            <v>สพป.พิษณุโลก เขต 3</v>
          </cell>
        </row>
        <row r="99">
          <cell r="J99" t="str">
            <v>สพป.เพชรบุรี เขต 1</v>
          </cell>
        </row>
        <row r="100">
          <cell r="J100" t="str">
            <v>สพป.เพชรบุรี เขต 2</v>
          </cell>
        </row>
        <row r="101">
          <cell r="J101" t="str">
            <v>สพป.เพชรบูรณ์ เขต 1</v>
          </cell>
        </row>
        <row r="102">
          <cell r="J102" t="str">
            <v>สพป.เพชรบูรณ์ เขต 2</v>
          </cell>
        </row>
        <row r="103">
          <cell r="J103" t="str">
            <v>สพป.เพชรบูรณ์ เขต 3</v>
          </cell>
        </row>
        <row r="104">
          <cell r="J104" t="str">
            <v>สพป.แพร่ เขต 1</v>
          </cell>
        </row>
        <row r="105">
          <cell r="J105" t="str">
            <v>สพป.แพร่ เขต 2</v>
          </cell>
        </row>
        <row r="106">
          <cell r="J106" t="str">
            <v>สพป.ภูเก็ต</v>
          </cell>
        </row>
        <row r="107">
          <cell r="J107" t="str">
            <v>สพป.มหาสารคาม เขต 1</v>
          </cell>
        </row>
        <row r="108">
          <cell r="J108" t="str">
            <v>สพป.มหาสารคาม เขต 2</v>
          </cell>
        </row>
        <row r="109">
          <cell r="J109" t="str">
            <v>สพป.มหาสารคาม เขต 3</v>
          </cell>
        </row>
        <row r="110">
          <cell r="J110" t="str">
            <v>สพป.มุกดาหาร</v>
          </cell>
        </row>
        <row r="111">
          <cell r="J111" t="str">
            <v>สพป.แม่ฮ่องสอน เขต 1</v>
          </cell>
        </row>
        <row r="112">
          <cell r="J112" t="str">
            <v>สพป.แม่ฮ่องสอน เขต 2</v>
          </cell>
        </row>
        <row r="113">
          <cell r="J113" t="str">
            <v>สพป.ยโสธร เขต 1</v>
          </cell>
        </row>
        <row r="114">
          <cell r="J114" t="str">
            <v>สพป.ยโสธร เขต 2</v>
          </cell>
        </row>
        <row r="115">
          <cell r="J115" t="str">
            <v>สพป.ยะลา เขต 1</v>
          </cell>
        </row>
        <row r="116">
          <cell r="J116" t="str">
            <v>สพป.ยะลา เขต 2</v>
          </cell>
        </row>
        <row r="117">
          <cell r="J117" t="str">
            <v>สพป.ยะลา เขต 3</v>
          </cell>
        </row>
        <row r="118">
          <cell r="J118" t="str">
            <v>สพป.ร้อยเอ็ด เขต 1</v>
          </cell>
        </row>
        <row r="119">
          <cell r="J119" t="str">
            <v>สพป.ร้อยเอ็ด เขต 2</v>
          </cell>
        </row>
        <row r="120">
          <cell r="J120" t="str">
            <v>สพป.ร้อยเอ็ด เขต 3</v>
          </cell>
        </row>
        <row r="121">
          <cell r="J121" t="str">
            <v>สพป.ระนอง</v>
          </cell>
        </row>
        <row r="122">
          <cell r="J122" t="str">
            <v>สพป.ระยอง เขต 1</v>
          </cell>
        </row>
        <row r="123">
          <cell r="J123" t="str">
            <v>สพป.ระยอง เขต 2</v>
          </cell>
        </row>
        <row r="124">
          <cell r="J124" t="str">
            <v>สพป.ราชบุรี เขต 1</v>
          </cell>
        </row>
        <row r="125">
          <cell r="J125" t="str">
            <v>สพป.ราชบุรี เขต 2</v>
          </cell>
        </row>
        <row r="126">
          <cell r="J126" t="str">
            <v>สพป.ลพบุรี เขต 1</v>
          </cell>
        </row>
        <row r="127">
          <cell r="J127" t="str">
            <v>สพป.ลพบุรี เขต 2</v>
          </cell>
        </row>
        <row r="128">
          <cell r="J128" t="str">
            <v>สพป.ลำปาง เขต 1</v>
          </cell>
        </row>
        <row r="129">
          <cell r="J129" t="str">
            <v>สพป.ลำปาง เขต 2</v>
          </cell>
        </row>
        <row r="130">
          <cell r="J130" t="str">
            <v>สพป.ลำปาง เขต 3</v>
          </cell>
        </row>
        <row r="131">
          <cell r="J131" t="str">
            <v>สพป.ลำพูน เขต 1</v>
          </cell>
        </row>
        <row r="132">
          <cell r="J132" t="str">
            <v>สพป.ลำพูน เขต 2</v>
          </cell>
        </row>
        <row r="133">
          <cell r="J133" t="str">
            <v>สพป.เลย เขต 1</v>
          </cell>
        </row>
        <row r="134">
          <cell r="J134" t="str">
            <v>สพป.เลย เขต 2</v>
          </cell>
        </row>
        <row r="135">
          <cell r="J135" t="str">
            <v>สพป.เลย เขต 3</v>
          </cell>
        </row>
        <row r="136">
          <cell r="J136" t="str">
            <v>สพป.ศรีสะเกษ เขต 1</v>
          </cell>
        </row>
        <row r="137">
          <cell r="J137" t="str">
            <v>สพป.ศรีสะเกษ เขต 2</v>
          </cell>
        </row>
        <row r="138">
          <cell r="J138" t="str">
            <v>สพป.ศรีสะเกษ เขต 3</v>
          </cell>
        </row>
        <row r="139">
          <cell r="J139" t="str">
            <v>สพป.ศรีสะเกษ เขต 4</v>
          </cell>
        </row>
        <row r="140">
          <cell r="J140" t="str">
            <v>สพป.สกลนคร เขต 1</v>
          </cell>
        </row>
        <row r="141">
          <cell r="J141" t="str">
            <v>สพป.สกลนคร เขต 2</v>
          </cell>
        </row>
        <row r="142">
          <cell r="J142" t="str">
            <v>สพป.สกลนคร เขต 3</v>
          </cell>
        </row>
        <row r="143">
          <cell r="J143" t="str">
            <v>สพป.สงขลา เขต 1</v>
          </cell>
        </row>
        <row r="144">
          <cell r="J144" t="str">
            <v>สพป.สงขลา เขต 2</v>
          </cell>
        </row>
        <row r="145">
          <cell r="J145" t="str">
            <v>สพป.สงขลา เขต 3</v>
          </cell>
        </row>
        <row r="146">
          <cell r="J146" t="str">
            <v>สพป.สตูล</v>
          </cell>
        </row>
        <row r="147">
          <cell r="J147" t="str">
            <v>สพป.สมุทรปราการ เขต 1</v>
          </cell>
        </row>
        <row r="148">
          <cell r="J148" t="str">
            <v>สพป.สมุทรปราการ เขต 2</v>
          </cell>
        </row>
        <row r="149">
          <cell r="J149" t="str">
            <v>สพป.สมุทรสงคราม</v>
          </cell>
        </row>
        <row r="150">
          <cell r="J150" t="str">
            <v>สพป.สมุทรสาคร</v>
          </cell>
        </row>
        <row r="151">
          <cell r="J151" t="str">
            <v>สพป.สระแก้ว เขต 1</v>
          </cell>
        </row>
        <row r="152">
          <cell r="J152" t="str">
            <v>สพป.สระแก้ว เขต 2</v>
          </cell>
        </row>
        <row r="153">
          <cell r="J153" t="str">
            <v>สพป.สระบุรี เขต 1</v>
          </cell>
        </row>
        <row r="154">
          <cell r="J154" t="str">
            <v>สพป.สระบุรี เขต 2</v>
          </cell>
        </row>
        <row r="155">
          <cell r="J155" t="str">
            <v>สพป.สิงห์บุรี</v>
          </cell>
        </row>
        <row r="156">
          <cell r="J156" t="str">
            <v>สพป.สุโขทัย เขต 1</v>
          </cell>
        </row>
        <row r="157">
          <cell r="J157" t="str">
            <v>สพป.สุโขทัย เขต 2</v>
          </cell>
        </row>
        <row r="158">
          <cell r="J158" t="str">
            <v>สพป.สุพรรณบุรี เขต 1</v>
          </cell>
        </row>
        <row r="159">
          <cell r="J159" t="str">
            <v>สพป.สุพรรณบุรี เขต 2</v>
          </cell>
        </row>
        <row r="160">
          <cell r="J160" t="str">
            <v>สพป.สุพรรณบุรี เขต 3</v>
          </cell>
        </row>
        <row r="161">
          <cell r="J161" t="str">
            <v>สพป.สุราษฎร์ธานี เขต 1</v>
          </cell>
        </row>
        <row r="162">
          <cell r="J162" t="str">
            <v>สพป.สุราษฎร์ธานี เขต 2</v>
          </cell>
        </row>
        <row r="163">
          <cell r="J163" t="str">
            <v>สพป.สุราษฎร์ธานี เขต 3</v>
          </cell>
        </row>
        <row r="164">
          <cell r="J164" t="str">
            <v>สพป.สุรินทร์ เขต 1</v>
          </cell>
        </row>
        <row r="165">
          <cell r="J165" t="str">
            <v>สพป.สุรินทร์ เขต 2</v>
          </cell>
        </row>
        <row r="166">
          <cell r="J166" t="str">
            <v>สพป.สุรินทร์ เขต 3</v>
          </cell>
        </row>
        <row r="167">
          <cell r="J167" t="str">
            <v>สพป.หนองคาย เขต 1</v>
          </cell>
        </row>
        <row r="168">
          <cell r="J168" t="str">
            <v>สพป.หนองคาย เขต 2</v>
          </cell>
        </row>
        <row r="169">
          <cell r="J169" t="str">
            <v>สพป.หนองบัวลำภู เขต 1</v>
          </cell>
        </row>
        <row r="170">
          <cell r="J170" t="str">
            <v>สพป.หนองบัวลำภู เขต 2</v>
          </cell>
        </row>
        <row r="171">
          <cell r="J171" t="str">
            <v>สพป.อ่างทอง</v>
          </cell>
        </row>
        <row r="172">
          <cell r="J172" t="str">
            <v>สพป.อำนาจเจริญ</v>
          </cell>
        </row>
        <row r="173">
          <cell r="J173" t="str">
            <v>สพป.อุดรธานี เขต 1</v>
          </cell>
        </row>
        <row r="174">
          <cell r="J174" t="str">
            <v>สพป.อุดรธานี เขต 2</v>
          </cell>
        </row>
        <row r="175">
          <cell r="J175" t="str">
            <v>สพป.อุดรธานี เขต 3</v>
          </cell>
        </row>
        <row r="176">
          <cell r="J176" t="str">
            <v>สพป.อุดรธานี เขต 4</v>
          </cell>
        </row>
        <row r="177">
          <cell r="J177" t="str">
            <v>สพป.อุตรดิตถ์ เขต 1</v>
          </cell>
        </row>
        <row r="178">
          <cell r="J178" t="str">
            <v>สพป.อุตรดิตถ์ เขต 2</v>
          </cell>
        </row>
        <row r="179">
          <cell r="J179" t="str">
            <v>สพป.อุทัยธานี เขต 1</v>
          </cell>
        </row>
        <row r="180">
          <cell r="J180" t="str">
            <v>สพป.อุทัยธานี เขต 2</v>
          </cell>
        </row>
        <row r="181">
          <cell r="J181" t="str">
            <v>สพป.อุบลราชธานี เขต 1</v>
          </cell>
        </row>
        <row r="182">
          <cell r="J182" t="str">
            <v>สพป.อุบลราชธานี เขต 2</v>
          </cell>
        </row>
        <row r="183">
          <cell r="J183" t="str">
            <v>สพป.อุบลราชธานี เขต 3</v>
          </cell>
        </row>
        <row r="184">
          <cell r="J184" t="str">
            <v>สพป.อุบลราชธานี เขต 4</v>
          </cell>
        </row>
        <row r="185">
          <cell r="J185" t="str">
            <v>สพป.อุบลราชธานี เขต 5</v>
          </cell>
        </row>
        <row r="186">
          <cell r="J186" t="str">
            <v>สพม. เขต 1</v>
          </cell>
        </row>
        <row r="187">
          <cell r="J187" t="str">
            <v>สพม. เขต 2</v>
          </cell>
        </row>
        <row r="188">
          <cell r="J188" t="str">
            <v>สพม. เขต 3</v>
          </cell>
        </row>
        <row r="189">
          <cell r="J189" t="str">
            <v>สพม. เขต 4</v>
          </cell>
        </row>
        <row r="190">
          <cell r="J190" t="str">
            <v>สพม. เขต 5</v>
          </cell>
        </row>
        <row r="191">
          <cell r="J191" t="str">
            <v>สพม. เขต 6</v>
          </cell>
        </row>
        <row r="192">
          <cell r="J192" t="str">
            <v>สพม. เขต 7</v>
          </cell>
        </row>
        <row r="193">
          <cell r="J193" t="str">
            <v>สพม. เขต 8</v>
          </cell>
        </row>
        <row r="194">
          <cell r="J194" t="str">
            <v>สพม. เขต 9</v>
          </cell>
        </row>
        <row r="195">
          <cell r="J195" t="str">
            <v>สพม. เขต 10</v>
          </cell>
        </row>
        <row r="196">
          <cell r="J196" t="str">
            <v>สพม. เขต 11</v>
          </cell>
        </row>
        <row r="197">
          <cell r="J197" t="str">
            <v>สพม. เขต 12</v>
          </cell>
        </row>
        <row r="198">
          <cell r="J198" t="str">
            <v>สพม. เขต 13</v>
          </cell>
        </row>
        <row r="199">
          <cell r="J199" t="str">
            <v>สพม. เขต 14</v>
          </cell>
        </row>
        <row r="200">
          <cell r="J200" t="str">
            <v>สพม. เขต 15</v>
          </cell>
        </row>
        <row r="201">
          <cell r="J201" t="str">
            <v>สพม. เขต 16</v>
          </cell>
        </row>
        <row r="202">
          <cell r="J202" t="str">
            <v>สพม. เขต 17</v>
          </cell>
        </row>
        <row r="203">
          <cell r="J203" t="str">
            <v>สพม. เขต 18</v>
          </cell>
        </row>
        <row r="204">
          <cell r="J204" t="str">
            <v>สพม. เขต 19</v>
          </cell>
        </row>
        <row r="205">
          <cell r="J205" t="str">
            <v>สพม. เขต 20</v>
          </cell>
        </row>
        <row r="206">
          <cell r="J206" t="str">
            <v>สพม. เขต 21</v>
          </cell>
        </row>
        <row r="207">
          <cell r="J207" t="str">
            <v>สพม. เขต 22</v>
          </cell>
        </row>
        <row r="208">
          <cell r="J208" t="str">
            <v>สพม. เขต 23</v>
          </cell>
        </row>
        <row r="209">
          <cell r="J209" t="str">
            <v>สพม. เขต 24</v>
          </cell>
        </row>
        <row r="210">
          <cell r="J210" t="str">
            <v>สพม. เขต 25</v>
          </cell>
        </row>
        <row r="211">
          <cell r="J211" t="str">
            <v>สพม. เขต 26</v>
          </cell>
        </row>
        <row r="212">
          <cell r="J212" t="str">
            <v>สพม. เขต 27</v>
          </cell>
        </row>
        <row r="213">
          <cell r="J213" t="str">
            <v>สพม. เขต 28</v>
          </cell>
        </row>
        <row r="214">
          <cell r="J214" t="str">
            <v>สพม. เขต 29</v>
          </cell>
        </row>
        <row r="215">
          <cell r="J215" t="str">
            <v>สพม. เขต 30</v>
          </cell>
        </row>
        <row r="216">
          <cell r="J216" t="str">
            <v>สพม. เขต 31</v>
          </cell>
        </row>
        <row r="217">
          <cell r="J217" t="str">
            <v>สพม. เขต 32</v>
          </cell>
        </row>
        <row r="218">
          <cell r="J218" t="str">
            <v>สพม. เขต 33</v>
          </cell>
        </row>
        <row r="219">
          <cell r="J219" t="str">
            <v>สพม. เขต 34</v>
          </cell>
        </row>
        <row r="220">
          <cell r="J220" t="str">
            <v>สพม. เขต 35</v>
          </cell>
        </row>
        <row r="221">
          <cell r="J221" t="str">
            <v>สพม. เขต 36</v>
          </cell>
        </row>
        <row r="222">
          <cell r="J222" t="str">
            <v>สพม. เขต 37</v>
          </cell>
        </row>
        <row r="223">
          <cell r="J223" t="str">
            <v>สพม. เขต 38</v>
          </cell>
        </row>
        <row r="224">
          <cell r="J224" t="str">
            <v>สพม. เขต 39</v>
          </cell>
        </row>
        <row r="225">
          <cell r="J225" t="str">
            <v>สพม. เขต 40</v>
          </cell>
        </row>
        <row r="226">
          <cell r="J226" t="str">
            <v>สพม. เขต 41</v>
          </cell>
        </row>
        <row r="227">
          <cell r="J227" t="str">
            <v>สพม. เขต 42</v>
          </cell>
        </row>
        <row r="228">
          <cell r="J228" t="str">
            <v>สพฐ.</v>
          </cell>
        </row>
        <row r="229">
          <cell r="J229" t="str">
            <v>โรงเรียน</v>
          </cell>
        </row>
        <row r="230">
          <cell r="J230" t="str">
            <v>หน่วยงานอื่น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ชี้แจง"/>
      <sheetName val="คปร-สพฐ 5 (สนง)"/>
      <sheetName val="คปร-สพฐ 1 (สนง)"/>
      <sheetName val="คปร-สพฐ 2 (สนง)"/>
      <sheetName val="คปร-สพฐ 8 (สนง)"/>
      <sheetName val="คปร-สพฐ 8"/>
      <sheetName val="L"/>
      <sheetName val="คปร-สพฐ 5 (สนง) (ตัวอย่าง)"/>
      <sheetName val="คปร-สพฐ 1 (สนง) (ตัวอย่าง)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M2" t="str">
            <v>ผู้อำนวยการสำนักงานเขตพื้นที่การศึกษา</v>
          </cell>
          <cell r="N2" t="str">
            <v>คศ.1</v>
          </cell>
          <cell r="O2" t="str">
            <v>ผู้บริหารการศึกษา</v>
          </cell>
        </row>
        <row r="3">
          <cell r="M3" t="str">
            <v>รองผู้อำนวยการสำนักงานเขตพื้นที่การศึกษา (โครงสร้าง)</v>
          </cell>
          <cell r="N3" t="str">
            <v>คศ.2</v>
          </cell>
          <cell r="O3" t="str">
            <v>บุคลากรทางการศึกษาอื่น</v>
          </cell>
        </row>
        <row r="4">
          <cell r="M4" t="str">
            <v>รองผู้อำนวยการสำนักงานเขตพื้นที่การศึกษา (ชั่วคราวและมีเงื่อนไข)</v>
          </cell>
          <cell r="N4" t="str">
            <v>คศ.3</v>
          </cell>
        </row>
        <row r="5">
          <cell r="M5" t="str">
            <v>ผู้ช่วยผู้อำนวยการสำนักงานเขตพื้นที่การศึกษา</v>
          </cell>
          <cell r="N5" t="str">
            <v>คศ.4</v>
          </cell>
        </row>
        <row r="6">
          <cell r="M6" t="str">
            <v>เจ้าหน้าที่บริหารการศึกษาขั้นพื้นฐาน</v>
          </cell>
          <cell r="N6" t="str">
            <v>คศ.5</v>
          </cell>
        </row>
        <row r="7">
          <cell r="M7" t="str">
            <v>ศึกษานิเทศก์</v>
          </cell>
          <cell r="N7" t="str">
            <v>ปฏิบัติการ</v>
          </cell>
        </row>
        <row r="8">
          <cell r="M8" t="str">
            <v>นักจัดการงานทั่วไป</v>
          </cell>
          <cell r="N8" t="str">
            <v>ชำนาญการ</v>
          </cell>
        </row>
        <row r="9">
          <cell r="M9" t="str">
            <v>นักวิชาการศึกษา</v>
          </cell>
          <cell r="N9" t="str">
            <v>ชำนาญการพิเศษ</v>
          </cell>
        </row>
        <row r="10">
          <cell r="M10" t="str">
            <v>นักประชาสัมพันธ์</v>
          </cell>
          <cell r="N10" t="str">
            <v>ปฏิบัติงาน</v>
          </cell>
        </row>
        <row r="11">
          <cell r="M11" t="str">
            <v>นักทรัพยากรบุคคล</v>
          </cell>
          <cell r="N11" t="str">
            <v>ชำนาญงาน</v>
          </cell>
        </row>
        <row r="12">
          <cell r="M12" t="str">
            <v>นักวิชาการเงินและบัญชี</v>
          </cell>
          <cell r="N12" t="str">
            <v>อาวุโส</v>
          </cell>
        </row>
        <row r="13">
          <cell r="M13" t="str">
            <v>นักวิชาการพัสดุ</v>
          </cell>
        </row>
        <row r="14">
          <cell r="M14" t="str">
            <v>นักวิชาการตรวจสอบภายใน</v>
          </cell>
        </row>
        <row r="15">
          <cell r="M15" t="str">
            <v>นักวิเคราะห์นโยบายและแผน</v>
          </cell>
        </row>
        <row r="16">
          <cell r="M16" t="str">
            <v>นักวิชาการคอมพิวเตอร์</v>
          </cell>
        </row>
        <row r="17">
          <cell r="M17" t="str">
            <v>นิติกร</v>
          </cell>
        </row>
        <row r="18">
          <cell r="M18" t="str">
            <v>เจ้าพนักงานธุรการ</v>
          </cell>
        </row>
        <row r="19">
          <cell r="M19" t="str">
            <v>เจ้าพนักงานการเงินและบัญชี</v>
          </cell>
        </row>
        <row r="20">
          <cell r="M20" t="str">
            <v>เจ้าพนักงานพัสดุ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ค(2)ไป ศธ"/>
      <sheetName val="D1"/>
      <sheetName val="D2"/>
      <sheetName val="จำนวน"/>
      <sheetName val="Sheet3"/>
      <sheetName val="Sheet6"/>
      <sheetName val="เหลือ(กลุ่ม)"/>
      <sheetName val="Sheet2"/>
    </sheetNames>
    <sheetDataSet>
      <sheetData sheetId="0">
        <row r="1">
          <cell r="M1" t="str">
            <v>สพท</v>
          </cell>
          <cell r="S1" t="str">
            <v>ศธจ.ศธภ</v>
          </cell>
        </row>
        <row r="2">
          <cell r="M2" t="str">
            <v>สพป.กระบี่</v>
          </cell>
          <cell r="S2" t="str">
            <v>กระบี่</v>
          </cell>
        </row>
        <row r="3">
          <cell r="M3" t="str">
            <v>สพป.กรุงเทพมหานคร</v>
          </cell>
          <cell r="S3" t="str">
            <v>กรุงเทพมหานคร</v>
          </cell>
        </row>
        <row r="4">
          <cell r="M4" t="str">
            <v>สพป.กาญจนบุรี เขต 1</v>
          </cell>
          <cell r="S4" t="str">
            <v>กาญจนบุรี</v>
          </cell>
        </row>
        <row r="5">
          <cell r="M5" t="str">
            <v>สพป.กาญจนบุรี เขต 2</v>
          </cell>
          <cell r="S5" t="str">
            <v>กาฬสินธุ์</v>
          </cell>
        </row>
        <row r="6">
          <cell r="M6" t="str">
            <v>สพป.กาญจนบุรี เขต 3</v>
          </cell>
          <cell r="S6" t="str">
            <v>กำแพงเพชร</v>
          </cell>
        </row>
        <row r="7">
          <cell r="M7" t="str">
            <v>สพป.กาญจนบุรี เขต 4</v>
          </cell>
          <cell r="S7" t="str">
            <v>ขอนแก่น</v>
          </cell>
        </row>
        <row r="8">
          <cell r="M8" t="str">
            <v>สพป.กาฬสินธุ์ เขต 1</v>
          </cell>
          <cell r="S8" t="str">
            <v>จันทบุรี</v>
          </cell>
        </row>
        <row r="9">
          <cell r="M9" t="str">
            <v>สพป.กาฬสินธุ์ เขต 2</v>
          </cell>
          <cell r="S9" t="str">
            <v>ฉะเชิงเทรา</v>
          </cell>
        </row>
        <row r="10">
          <cell r="M10" t="str">
            <v>สพป.กาฬสินธุ์ เขต 3</v>
          </cell>
          <cell r="S10" t="str">
            <v>ชลบุรี</v>
          </cell>
        </row>
        <row r="11">
          <cell r="M11" t="str">
            <v>สพป.กำแพงเพชร เขต 1</v>
          </cell>
          <cell r="S11" t="str">
            <v>ชัยนาท</v>
          </cell>
        </row>
        <row r="12">
          <cell r="M12" t="str">
            <v>สพป.กำแพงเพชร เขต 2</v>
          </cell>
          <cell r="S12" t="str">
            <v>ชัยภูมิ</v>
          </cell>
        </row>
        <row r="13">
          <cell r="M13" t="str">
            <v>สพป.ขอนแก่น เขต 1</v>
          </cell>
          <cell r="S13" t="str">
            <v>ชุมพร</v>
          </cell>
        </row>
        <row r="14">
          <cell r="M14" t="str">
            <v>สพป.ขอนแก่น เขต 2</v>
          </cell>
          <cell r="S14" t="str">
            <v>เชียงราย</v>
          </cell>
        </row>
        <row r="15">
          <cell r="M15" t="str">
            <v>สพป.ขอนแก่น เขต 3</v>
          </cell>
          <cell r="S15" t="str">
            <v>เชียงใหม่</v>
          </cell>
        </row>
        <row r="16">
          <cell r="M16" t="str">
            <v>สพป.ขอนแก่น เขต 4</v>
          </cell>
          <cell r="S16" t="str">
            <v>ตรัง</v>
          </cell>
        </row>
        <row r="17">
          <cell r="M17" t="str">
            <v>สพป.ขอนแก่น เขต 5</v>
          </cell>
          <cell r="S17" t="str">
            <v>ตราด</v>
          </cell>
        </row>
        <row r="18">
          <cell r="M18" t="str">
            <v>สพป.จันทบุรี เขต 1</v>
          </cell>
          <cell r="S18" t="str">
            <v>ตาก</v>
          </cell>
        </row>
        <row r="19">
          <cell r="M19" t="str">
            <v>สพป.จันทบุรี เขต 2</v>
          </cell>
          <cell r="S19" t="str">
            <v>นครนายก</v>
          </cell>
        </row>
        <row r="20">
          <cell r="M20" t="str">
            <v>สพป.ฉะเชิงเทรา เขต 1</v>
          </cell>
          <cell r="S20" t="str">
            <v>นครปฐม</v>
          </cell>
        </row>
        <row r="21">
          <cell r="M21" t="str">
            <v>สพป.ฉะเชิงเทรา เขต 2</v>
          </cell>
          <cell r="S21" t="str">
            <v>นครพนม</v>
          </cell>
        </row>
        <row r="22">
          <cell r="M22" t="str">
            <v>สพป.ชลบุรี เขต 1</v>
          </cell>
          <cell r="S22" t="str">
            <v>นครราชสีมา</v>
          </cell>
        </row>
        <row r="23">
          <cell r="M23" t="str">
            <v>สพป.ชลบุรี เขต 2</v>
          </cell>
          <cell r="S23" t="str">
            <v>นครศรีธรรมราช</v>
          </cell>
        </row>
        <row r="24">
          <cell r="M24" t="str">
            <v>สพป.ชลบุรี เขต 3</v>
          </cell>
          <cell r="S24" t="str">
            <v>นครสวรรค์</v>
          </cell>
        </row>
        <row r="25">
          <cell r="M25" t="str">
            <v>สพป.ชัยนาท</v>
          </cell>
          <cell r="S25" t="str">
            <v>นนทบุรี</v>
          </cell>
        </row>
        <row r="26">
          <cell r="M26" t="str">
            <v>สพป.ชัยภูมิ เขต 1</v>
          </cell>
          <cell r="S26" t="str">
            <v>นราธิวาส</v>
          </cell>
        </row>
        <row r="27">
          <cell r="M27" t="str">
            <v>สพป.ชัยภูมิ เขต 2</v>
          </cell>
          <cell r="S27" t="str">
            <v>น่าน</v>
          </cell>
        </row>
        <row r="28">
          <cell r="M28" t="str">
            <v>สพป.ชัยภูมิ เขต 3</v>
          </cell>
          <cell r="S28" t="str">
            <v>บึงกาฬ</v>
          </cell>
        </row>
        <row r="29">
          <cell r="M29" t="str">
            <v>สพป.ชุมพร เขต 1</v>
          </cell>
          <cell r="S29" t="str">
            <v>บุรีรัมย์</v>
          </cell>
        </row>
        <row r="30">
          <cell r="M30" t="str">
            <v>สพป.ชุมพร เขต 2</v>
          </cell>
          <cell r="S30" t="str">
            <v>ปทุมธานี</v>
          </cell>
        </row>
        <row r="31">
          <cell r="M31" t="str">
            <v>สพป.เชียงราย เขต 1</v>
          </cell>
          <cell r="S31" t="str">
            <v>ประจวบคีรีขันธ์</v>
          </cell>
        </row>
        <row r="32">
          <cell r="M32" t="str">
            <v>สพป.เชียงราย เขต 2</v>
          </cell>
          <cell r="S32" t="str">
            <v>ปราจีนบุรี</v>
          </cell>
        </row>
        <row r="33">
          <cell r="M33" t="str">
            <v>สพป.เชียงราย เขต 3</v>
          </cell>
          <cell r="S33" t="str">
            <v>ปัตตานี</v>
          </cell>
        </row>
        <row r="34">
          <cell r="M34" t="str">
            <v>สพป.เชียงราย เขต 4</v>
          </cell>
          <cell r="S34" t="str">
            <v>พระนครศรีอยุธยา</v>
          </cell>
        </row>
        <row r="35">
          <cell r="M35" t="str">
            <v>สพป.เชียงใหม่ เขต 1</v>
          </cell>
          <cell r="S35" t="str">
            <v>พะเยา</v>
          </cell>
        </row>
        <row r="36">
          <cell r="M36" t="str">
            <v>สพป.เชียงใหม่ เขต 2</v>
          </cell>
          <cell r="S36" t="str">
            <v>พังงา</v>
          </cell>
        </row>
        <row r="37">
          <cell r="M37" t="str">
            <v>สพป.เชียงใหม่ เขต 3</v>
          </cell>
          <cell r="S37" t="str">
            <v>พัทลุง</v>
          </cell>
        </row>
        <row r="38">
          <cell r="M38" t="str">
            <v>สพป.เชียงใหม่ เขต 4</v>
          </cell>
          <cell r="S38" t="str">
            <v>พิจิตร</v>
          </cell>
        </row>
        <row r="39">
          <cell r="M39" t="str">
            <v>สพป.เชียงใหม่ เขต 5</v>
          </cell>
          <cell r="S39" t="str">
            <v>พิษณุโลก</v>
          </cell>
        </row>
        <row r="40">
          <cell r="M40" t="str">
            <v>สพป.เชียงใหม่ เขต 6</v>
          </cell>
          <cell r="S40" t="str">
            <v>เพชรบุรี</v>
          </cell>
        </row>
        <row r="41">
          <cell r="M41" t="str">
            <v>สพป.ตรัง เขต 1</v>
          </cell>
          <cell r="S41" t="str">
            <v>เพชรบูรณ์</v>
          </cell>
        </row>
        <row r="42">
          <cell r="M42" t="str">
            <v>สพป.ตรัง เขต 2</v>
          </cell>
          <cell r="S42" t="str">
            <v>แพร่</v>
          </cell>
        </row>
        <row r="43">
          <cell r="M43" t="str">
            <v>สพป.ตราด</v>
          </cell>
          <cell r="S43" t="str">
            <v>ภูเก็ต</v>
          </cell>
        </row>
        <row r="44">
          <cell r="M44" t="str">
            <v>สพป.ตาก เขต 1</v>
          </cell>
          <cell r="S44" t="str">
            <v>มหาสารคาม</v>
          </cell>
        </row>
        <row r="45">
          <cell r="M45" t="str">
            <v>สพป.ตาก เขต 2</v>
          </cell>
          <cell r="S45" t="str">
            <v>มุกดาหาร</v>
          </cell>
        </row>
        <row r="46">
          <cell r="M46" t="str">
            <v>สพป.นครนายก</v>
          </cell>
          <cell r="S46" t="str">
            <v>แม่ฮ่องสอน</v>
          </cell>
        </row>
        <row r="47">
          <cell r="M47" t="str">
            <v>สพป.นครปฐม เขต 1</v>
          </cell>
          <cell r="S47" t="str">
            <v>ยโสธร</v>
          </cell>
        </row>
        <row r="48">
          <cell r="M48" t="str">
            <v>สพป.นครปฐม เขต 2</v>
          </cell>
          <cell r="S48" t="str">
            <v>ยะลา</v>
          </cell>
        </row>
        <row r="49">
          <cell r="M49" t="str">
            <v>สพป.นครพนม เขต 1</v>
          </cell>
          <cell r="S49" t="str">
            <v>ร้อยเอ็ด</v>
          </cell>
        </row>
        <row r="50">
          <cell r="M50" t="str">
            <v>สพป.นครพนม เขต 2</v>
          </cell>
          <cell r="S50" t="str">
            <v>ระนอง</v>
          </cell>
        </row>
        <row r="51">
          <cell r="M51" t="str">
            <v>สพป.นครราชสีมา เขต 1</v>
          </cell>
          <cell r="S51" t="str">
            <v>ระยอง</v>
          </cell>
        </row>
        <row r="52">
          <cell r="M52" t="str">
            <v>สพป.นครราชสีมา เขต 2</v>
          </cell>
          <cell r="S52" t="str">
            <v>ราชบุรี</v>
          </cell>
        </row>
        <row r="53">
          <cell r="M53" t="str">
            <v>สพป.นครราชสีมา เขต 3</v>
          </cell>
          <cell r="S53" t="str">
            <v>ลพบุรี</v>
          </cell>
        </row>
        <row r="54">
          <cell r="M54" t="str">
            <v>สพป.นครราชสีมา เขต 4</v>
          </cell>
          <cell r="S54" t="str">
            <v>ลำปาง</v>
          </cell>
        </row>
        <row r="55">
          <cell r="M55" t="str">
            <v>สพป.นครราชสีมา เขต 5</v>
          </cell>
          <cell r="S55" t="str">
            <v>ลำพูน</v>
          </cell>
        </row>
        <row r="56">
          <cell r="M56" t="str">
            <v>สพป.นครราชสีมา เขต 6</v>
          </cell>
          <cell r="S56" t="str">
            <v>เลย</v>
          </cell>
        </row>
        <row r="57">
          <cell r="M57" t="str">
            <v>สพป.นครราชสีมา เขต 7</v>
          </cell>
          <cell r="S57" t="str">
            <v>ศรีสะเกษ</v>
          </cell>
        </row>
        <row r="58">
          <cell r="M58" t="str">
            <v>สพป.นครศรีธรรมราช เขต 1</v>
          </cell>
          <cell r="S58" t="str">
            <v>สกลนคร</v>
          </cell>
        </row>
        <row r="59">
          <cell r="M59" t="str">
            <v>สพป.นครศรีธรรมราช เขต 2</v>
          </cell>
          <cell r="S59" t="str">
            <v>สงขลา</v>
          </cell>
        </row>
        <row r="60">
          <cell r="M60" t="str">
            <v>สพป.นครศรีธรรมราช เขต 3</v>
          </cell>
          <cell r="S60" t="str">
            <v>สตูล</v>
          </cell>
        </row>
        <row r="61">
          <cell r="M61" t="str">
            <v>สพป.นครศรีธรรมราช เขต 4</v>
          </cell>
          <cell r="S61" t="str">
            <v>สมุทรปราการ</v>
          </cell>
        </row>
        <row r="62">
          <cell r="M62" t="str">
            <v>สพป.นครสวรรค์ เขต 1</v>
          </cell>
          <cell r="S62" t="str">
            <v>สมุทรสงคราม</v>
          </cell>
        </row>
        <row r="63">
          <cell r="M63" t="str">
            <v>สพป.นครสวรรค์ เขต 2</v>
          </cell>
          <cell r="S63" t="str">
            <v>สมุทรสาคร</v>
          </cell>
        </row>
        <row r="64">
          <cell r="M64" t="str">
            <v>สพป.นครสวรรค์ เขต 3</v>
          </cell>
          <cell r="S64" t="str">
            <v>สระแก้ว</v>
          </cell>
        </row>
        <row r="65">
          <cell r="M65" t="str">
            <v>สพป.นนทบุรี เขต 1</v>
          </cell>
          <cell r="S65" t="str">
            <v>สระบุรี</v>
          </cell>
        </row>
        <row r="66">
          <cell r="M66" t="str">
            <v>สพป.นนทบุรี เขต 2</v>
          </cell>
          <cell r="S66" t="str">
            <v>สิงห์บุรี</v>
          </cell>
        </row>
        <row r="67">
          <cell r="M67" t="str">
            <v>สพป.นราธิวาส เขต 1</v>
          </cell>
          <cell r="S67" t="str">
            <v>สุโขทัย</v>
          </cell>
        </row>
        <row r="68">
          <cell r="M68" t="str">
            <v>สพป.นราธิวาส เขต 2</v>
          </cell>
          <cell r="S68" t="str">
            <v>สุพรรณบุรี</v>
          </cell>
        </row>
        <row r="69">
          <cell r="M69" t="str">
            <v>สพป.นราธิวาส เขต 3</v>
          </cell>
          <cell r="S69" t="str">
            <v>สุราษฎร์ธานี</v>
          </cell>
        </row>
        <row r="70">
          <cell r="M70" t="str">
            <v>สพป.น่าน เขต 1</v>
          </cell>
          <cell r="S70" t="str">
            <v>สุรินทร์</v>
          </cell>
        </row>
        <row r="71">
          <cell r="M71" t="str">
            <v>สพป.น่าน เขต 2</v>
          </cell>
          <cell r="S71" t="str">
            <v>หนองคาย</v>
          </cell>
        </row>
        <row r="72">
          <cell r="M72" t="str">
            <v>สพป.บึงกาฬ</v>
          </cell>
          <cell r="S72" t="str">
            <v>หนองบัวลำภู</v>
          </cell>
        </row>
        <row r="73">
          <cell r="M73" t="str">
            <v>สพป.บุรีรัมย์ เขต 1</v>
          </cell>
          <cell r="S73" t="str">
            <v>อ่างทอง</v>
          </cell>
        </row>
        <row r="74">
          <cell r="M74" t="str">
            <v>สพป.บุรีรัมย์ เขต 2</v>
          </cell>
          <cell r="S74" t="str">
            <v>อำนาจเจริญ</v>
          </cell>
        </row>
        <row r="75">
          <cell r="M75" t="str">
            <v>สพป.บุรีรัมย์ เขต 3</v>
          </cell>
          <cell r="S75" t="str">
            <v>อุดรธานี</v>
          </cell>
        </row>
        <row r="76">
          <cell r="M76" t="str">
            <v>สพป.บุรีรัมย์ เขต 4</v>
          </cell>
          <cell r="S76" t="str">
            <v>อุตรดิตถ์</v>
          </cell>
        </row>
        <row r="77">
          <cell r="M77" t="str">
            <v>สพป.ปทุมธานี เขต 1</v>
          </cell>
          <cell r="S77" t="str">
            <v>อุทัยธานี</v>
          </cell>
        </row>
        <row r="78">
          <cell r="M78" t="str">
            <v>สพป.ปทุมธานี เขต 2</v>
          </cell>
          <cell r="S78" t="str">
            <v>อุบลราชธานี</v>
          </cell>
        </row>
        <row r="79">
          <cell r="M79" t="str">
            <v>สพป.ประจวบคีรีขันธ์ เขต 1</v>
          </cell>
          <cell r="S79" t="str">
            <v>ภาค 1</v>
          </cell>
        </row>
        <row r="80">
          <cell r="M80" t="str">
            <v>สพป.ประจวบคีรีขันธ์ เขต 2</v>
          </cell>
          <cell r="S80" t="str">
            <v>ภาค 2</v>
          </cell>
        </row>
        <row r="81">
          <cell r="M81" t="str">
            <v>สพป.ปราจีนบุรี เขต 1</v>
          </cell>
          <cell r="S81" t="str">
            <v>ภาค 3</v>
          </cell>
        </row>
        <row r="82">
          <cell r="M82" t="str">
            <v>สพป.ปราจีนบุรี เขต 2</v>
          </cell>
          <cell r="S82" t="str">
            <v>ภาค 4</v>
          </cell>
        </row>
        <row r="83">
          <cell r="M83" t="str">
            <v>สพป.ปัตตานี เขต 1</v>
          </cell>
          <cell r="S83" t="str">
            <v>ภาค 5</v>
          </cell>
        </row>
        <row r="84">
          <cell r="M84" t="str">
            <v>สพป.ปัตตานี เขต 2</v>
          </cell>
          <cell r="S84" t="str">
            <v>ภาค 6</v>
          </cell>
        </row>
        <row r="85">
          <cell r="M85" t="str">
            <v>สพป.ปัตตานี เขต 3</v>
          </cell>
          <cell r="S85" t="str">
            <v>ภาค 7</v>
          </cell>
        </row>
        <row r="86">
          <cell r="M86" t="str">
            <v>สพป.พระนครศรีอยุธยา เขต 1</v>
          </cell>
          <cell r="S86" t="str">
            <v>ภาค 8</v>
          </cell>
        </row>
        <row r="87">
          <cell r="M87" t="str">
            <v>สพป.พระนครศรีอยุธยา เขต 2</v>
          </cell>
          <cell r="S87" t="str">
            <v>ภาค 9</v>
          </cell>
        </row>
        <row r="88">
          <cell r="M88" t="str">
            <v>สพป.พะเยา เขต 1</v>
          </cell>
          <cell r="S88" t="str">
            <v>ภาค 10</v>
          </cell>
        </row>
        <row r="89">
          <cell r="M89" t="str">
            <v>สพป.พะเยา เขต 2</v>
          </cell>
          <cell r="S89" t="str">
            <v>ภาค 11</v>
          </cell>
        </row>
        <row r="90">
          <cell r="M90" t="str">
            <v>สพป.พังงา</v>
          </cell>
          <cell r="S90" t="str">
            <v>ภาค 12</v>
          </cell>
        </row>
        <row r="91">
          <cell r="M91" t="str">
            <v>สพป.พัทลุง เขต 1</v>
          </cell>
          <cell r="S91" t="str">
            <v>ภาค 13</v>
          </cell>
        </row>
        <row r="92">
          <cell r="M92" t="str">
            <v>สพป.พัทลุง เขต 2</v>
          </cell>
          <cell r="S92" t="str">
            <v>ภาค 14</v>
          </cell>
        </row>
        <row r="93">
          <cell r="M93" t="str">
            <v>สพป.พิจิตร เขต 1</v>
          </cell>
          <cell r="S93" t="str">
            <v>ภาค 15</v>
          </cell>
        </row>
        <row r="94">
          <cell r="M94" t="str">
            <v>สพป.พิจิตร เขต 2</v>
          </cell>
          <cell r="S94" t="str">
            <v>ภาค 16</v>
          </cell>
        </row>
        <row r="95">
          <cell r="M95" t="str">
            <v>สพป.พิษณุโลก เขต 1</v>
          </cell>
          <cell r="S95" t="str">
            <v>ภาค 17</v>
          </cell>
        </row>
        <row r="96">
          <cell r="M96" t="str">
            <v>สพป.พิษณุโลก เขต 2</v>
          </cell>
          <cell r="S96" t="str">
            <v>ภาค 18</v>
          </cell>
        </row>
        <row r="97">
          <cell r="M97" t="str">
            <v>สพป.พิษณุโลก เขต 3</v>
          </cell>
        </row>
        <row r="98">
          <cell r="M98" t="str">
            <v>สพป.เพชรบุรี เขต 1</v>
          </cell>
        </row>
        <row r="99">
          <cell r="M99" t="str">
            <v>สพป.เพชรบุรี เขต 2</v>
          </cell>
        </row>
        <row r="100">
          <cell r="M100" t="str">
            <v>สพป.เพชรบูรณ์ เขต 1</v>
          </cell>
        </row>
        <row r="101">
          <cell r="M101" t="str">
            <v>สพป.เพชรบูรณ์ เขต 2</v>
          </cell>
        </row>
        <row r="102">
          <cell r="M102" t="str">
            <v>สพป.เพชรบูรณ์ เขต 3</v>
          </cell>
        </row>
        <row r="103">
          <cell r="M103" t="str">
            <v>สพป.แพร่ เขต 1</v>
          </cell>
        </row>
        <row r="104">
          <cell r="M104" t="str">
            <v>สพป.แพร่ เขต 2</v>
          </cell>
        </row>
        <row r="105">
          <cell r="M105" t="str">
            <v>สพป.ภูเก็ต</v>
          </cell>
        </row>
        <row r="106">
          <cell r="M106" t="str">
            <v>สพป.มหาสารคาม เขต 1</v>
          </cell>
        </row>
        <row r="107">
          <cell r="M107" t="str">
            <v>สพป.มหาสารคาม เขต 2</v>
          </cell>
        </row>
        <row r="108">
          <cell r="M108" t="str">
            <v>สพป.มหาสารคาม เขต 3</v>
          </cell>
        </row>
        <row r="109">
          <cell r="M109" t="str">
            <v>สพป.มุกดาหาร</v>
          </cell>
        </row>
        <row r="110">
          <cell r="M110" t="str">
            <v>สพป.แม่ฮ่องสอน เขต 1</v>
          </cell>
        </row>
        <row r="111">
          <cell r="M111" t="str">
            <v>สพป.แม่ฮ่องสอน เขต 2</v>
          </cell>
        </row>
        <row r="112">
          <cell r="M112" t="str">
            <v>สพป.ยโสธร เขต 1</v>
          </cell>
        </row>
        <row r="113">
          <cell r="M113" t="str">
            <v>สพป.ยโสธร เขต 2</v>
          </cell>
        </row>
        <row r="114">
          <cell r="M114" t="str">
            <v>สพป.ยะลา เขต 1</v>
          </cell>
        </row>
        <row r="115">
          <cell r="M115" t="str">
            <v>สพป.ยะลา เขต 2</v>
          </cell>
        </row>
        <row r="116">
          <cell r="M116" t="str">
            <v>สพป.ยะลา เขต 3</v>
          </cell>
        </row>
        <row r="117">
          <cell r="M117" t="str">
            <v>สพป.ร้อยเอ็ด เขต 1</v>
          </cell>
        </row>
        <row r="118">
          <cell r="M118" t="str">
            <v>สพป.ร้อยเอ็ด เขต 2</v>
          </cell>
        </row>
        <row r="119">
          <cell r="M119" t="str">
            <v>สพป.ร้อยเอ็ด เขต 3</v>
          </cell>
        </row>
        <row r="120">
          <cell r="M120" t="str">
            <v>สพป.ระนอง</v>
          </cell>
        </row>
        <row r="121">
          <cell r="M121" t="str">
            <v>สพป.ระยอง เขต 1</v>
          </cell>
        </row>
        <row r="122">
          <cell r="M122" t="str">
            <v>สพป.ระยอง เขต 2</v>
          </cell>
        </row>
        <row r="123">
          <cell r="M123" t="str">
            <v>สพป.ราชบุรี เขต 1</v>
          </cell>
        </row>
        <row r="124">
          <cell r="M124" t="str">
            <v>สพป.ราชบุรี เขต 2</v>
          </cell>
        </row>
        <row r="125">
          <cell r="M125" t="str">
            <v>สพป.ลพบุรี เขต 1</v>
          </cell>
        </row>
        <row r="126">
          <cell r="M126" t="str">
            <v>สพป.ลพบุรี เขต 2</v>
          </cell>
        </row>
        <row r="127">
          <cell r="M127" t="str">
            <v>สพป.ลำปาง เขต 1</v>
          </cell>
        </row>
        <row r="128">
          <cell r="M128" t="str">
            <v>สพป.ลำปาง เขต 2</v>
          </cell>
        </row>
        <row r="129">
          <cell r="M129" t="str">
            <v>สพป.ลำปาง เขต 3</v>
          </cell>
        </row>
        <row r="130">
          <cell r="M130" t="str">
            <v>สพป.ลำพูน เขต 1</v>
          </cell>
        </row>
        <row r="131">
          <cell r="M131" t="str">
            <v>สพป.ลำพูน เขต 2</v>
          </cell>
        </row>
        <row r="132">
          <cell r="M132" t="str">
            <v>สพป.เลย เขต 1</v>
          </cell>
        </row>
        <row r="133">
          <cell r="M133" t="str">
            <v>สพป.เลย เขต 2</v>
          </cell>
        </row>
        <row r="134">
          <cell r="M134" t="str">
            <v>สพป.เลย เขต 3</v>
          </cell>
        </row>
        <row r="135">
          <cell r="M135" t="str">
            <v>สพป.ศรีสะเกษ เขต 1</v>
          </cell>
        </row>
        <row r="136">
          <cell r="M136" t="str">
            <v>สพป.ศรีสะเกษ เขต 2</v>
          </cell>
        </row>
        <row r="137">
          <cell r="M137" t="str">
            <v>สพป.ศรีสะเกษ เขต 3</v>
          </cell>
        </row>
        <row r="138">
          <cell r="M138" t="str">
            <v>สพป.ศรีสะเกษ เขต 4</v>
          </cell>
        </row>
        <row r="139">
          <cell r="M139" t="str">
            <v>สพป.สกลนคร เขต 1</v>
          </cell>
        </row>
        <row r="140">
          <cell r="M140" t="str">
            <v>สพป.สกลนคร เขต 2</v>
          </cell>
        </row>
        <row r="141">
          <cell r="M141" t="str">
            <v>สพป.สกลนคร เขต 3</v>
          </cell>
        </row>
        <row r="142">
          <cell r="M142" t="str">
            <v>สพป.สงขลา เขต 1</v>
          </cell>
        </row>
        <row r="143">
          <cell r="M143" t="str">
            <v>สพป.สงขลา เขต 2</v>
          </cell>
        </row>
        <row r="144">
          <cell r="M144" t="str">
            <v>สพป.สงขลา เขต 3</v>
          </cell>
        </row>
        <row r="145">
          <cell r="M145" t="str">
            <v>สพป.สตูล</v>
          </cell>
        </row>
        <row r="146">
          <cell r="M146" t="str">
            <v>สพป.สมุทรปราการ เขต 1</v>
          </cell>
        </row>
        <row r="147">
          <cell r="M147" t="str">
            <v>สพป.สมุทรปราการ เขต 2</v>
          </cell>
        </row>
        <row r="148">
          <cell r="M148" t="str">
            <v>สพป.สมุทรสงคราม</v>
          </cell>
        </row>
        <row r="149">
          <cell r="M149" t="str">
            <v>สพป.สมุทรสาคร</v>
          </cell>
        </row>
        <row r="150">
          <cell r="M150" t="str">
            <v>สพป.สระแก้ว เขต 1</v>
          </cell>
        </row>
        <row r="151">
          <cell r="M151" t="str">
            <v>สพป.สระแก้ว เขต 2</v>
          </cell>
        </row>
        <row r="152">
          <cell r="M152" t="str">
            <v>สพป.สระบุรี เขต 1</v>
          </cell>
        </row>
        <row r="153">
          <cell r="M153" t="str">
            <v>สพป.สระบุรี เขต 2</v>
          </cell>
        </row>
        <row r="154">
          <cell r="M154" t="str">
            <v>สพป.สิงห์บุรี</v>
          </cell>
        </row>
        <row r="155">
          <cell r="M155" t="str">
            <v>สพป.สุโขทัย เขต 1</v>
          </cell>
        </row>
        <row r="156">
          <cell r="M156" t="str">
            <v>สพป.สุโขทัย เขต 2</v>
          </cell>
        </row>
        <row r="157">
          <cell r="M157" t="str">
            <v>สพป.สุพรรณบุรี เขต 1</v>
          </cell>
        </row>
        <row r="158">
          <cell r="M158" t="str">
            <v>สพป.สุพรรณบุรี เขต 2</v>
          </cell>
        </row>
        <row r="159">
          <cell r="M159" t="str">
            <v>สพป.สุพรรณบุรี เขต 3</v>
          </cell>
        </row>
        <row r="160">
          <cell r="M160" t="str">
            <v>สพป.สุราษฎร์ธานี เขต 1</v>
          </cell>
        </row>
        <row r="161">
          <cell r="M161" t="str">
            <v>สพป.สุราษฎร์ธานี เขต 2</v>
          </cell>
        </row>
        <row r="162">
          <cell r="M162" t="str">
            <v>สพป.สุราษฎร์ธานี เขต 3</v>
          </cell>
        </row>
        <row r="163">
          <cell r="M163" t="str">
            <v>สพป.สุรินทร์ เขต 1</v>
          </cell>
        </row>
        <row r="164">
          <cell r="M164" t="str">
            <v>สพป.สุรินทร์ เขต 2</v>
          </cell>
        </row>
        <row r="165">
          <cell r="M165" t="str">
            <v>สพป.สุรินทร์ เขต 3</v>
          </cell>
        </row>
        <row r="166">
          <cell r="M166" t="str">
            <v>สพป.หนองคาย เขต 1</v>
          </cell>
        </row>
        <row r="167">
          <cell r="M167" t="str">
            <v>สพป.หนองคาย เขต 2</v>
          </cell>
        </row>
        <row r="168">
          <cell r="M168" t="str">
            <v>สพป.หนองบัวลำภู เขต 1</v>
          </cell>
        </row>
        <row r="169">
          <cell r="M169" t="str">
            <v>สพป.หนองบัวลำภู เขต 2</v>
          </cell>
        </row>
        <row r="170">
          <cell r="M170" t="str">
            <v>สพป.อ่างทอง</v>
          </cell>
        </row>
        <row r="171">
          <cell r="M171" t="str">
            <v>สพป.อำนาจเจริญ</v>
          </cell>
        </row>
        <row r="172">
          <cell r="M172" t="str">
            <v>สพป.อุดรธานี เขต 1</v>
          </cell>
        </row>
        <row r="173">
          <cell r="M173" t="str">
            <v>สพป.อุดรธานี เขต 2</v>
          </cell>
        </row>
        <row r="174">
          <cell r="M174" t="str">
            <v>สพป.อุดรธานี เขต 3</v>
          </cell>
        </row>
        <row r="175">
          <cell r="M175" t="str">
            <v>สพป.อุดรธานี เขต 4</v>
          </cell>
        </row>
        <row r="176">
          <cell r="M176" t="str">
            <v>สพป.อุตรดิตถ์ เขต 1</v>
          </cell>
        </row>
        <row r="177">
          <cell r="M177" t="str">
            <v>สพป.อุตรดิตถ์ เขต 2</v>
          </cell>
        </row>
        <row r="178">
          <cell r="M178" t="str">
            <v>สพป.อุทัยธานี เขต 1</v>
          </cell>
        </row>
        <row r="179">
          <cell r="M179" t="str">
            <v>สพป.อุทัยธานี เขต 2</v>
          </cell>
        </row>
        <row r="180">
          <cell r="M180" t="str">
            <v>สพป.อุบลราชธานี เขต 1</v>
          </cell>
        </row>
        <row r="181">
          <cell r="M181" t="str">
            <v>สพป.อุบลราชธานี เขต 2</v>
          </cell>
        </row>
        <row r="182">
          <cell r="M182" t="str">
            <v>สพป.อุบลราชธานี เขต 3</v>
          </cell>
        </row>
        <row r="183">
          <cell r="M183" t="str">
            <v>สพป.อุบลราชธานี เขต 4</v>
          </cell>
        </row>
        <row r="184">
          <cell r="M184" t="str">
            <v>สพป.อุบลราชธานี เขต 5</v>
          </cell>
        </row>
        <row r="185">
          <cell r="M185" t="str">
            <v>สพม. เขต  1</v>
          </cell>
        </row>
        <row r="186">
          <cell r="M186" t="str">
            <v>สพม. เขต  2</v>
          </cell>
        </row>
        <row r="187">
          <cell r="M187" t="str">
            <v>สพม. เขต  3</v>
          </cell>
        </row>
        <row r="188">
          <cell r="M188" t="str">
            <v>สพม. เขต  4</v>
          </cell>
        </row>
        <row r="189">
          <cell r="M189" t="str">
            <v>สพม. เขต  5</v>
          </cell>
        </row>
        <row r="190">
          <cell r="M190" t="str">
            <v>สพม. เขต  6</v>
          </cell>
        </row>
        <row r="191">
          <cell r="M191" t="str">
            <v>สพม. เขต  7</v>
          </cell>
        </row>
        <row r="192">
          <cell r="M192" t="str">
            <v>สพม. เขต  8</v>
          </cell>
        </row>
        <row r="193">
          <cell r="M193" t="str">
            <v>สพม. เขต  9</v>
          </cell>
        </row>
        <row r="194">
          <cell r="M194" t="str">
            <v>สพม. เขต 10</v>
          </cell>
        </row>
        <row r="195">
          <cell r="M195" t="str">
            <v>สพม. เขต 11</v>
          </cell>
        </row>
        <row r="196">
          <cell r="M196" t="str">
            <v>สพม. เขต 12</v>
          </cell>
        </row>
        <row r="197">
          <cell r="M197" t="str">
            <v>สพม. เขต 13</v>
          </cell>
        </row>
        <row r="198">
          <cell r="M198" t="str">
            <v>สพม. เขต 14</v>
          </cell>
        </row>
        <row r="199">
          <cell r="M199" t="str">
            <v>สพม. เขต 15</v>
          </cell>
        </row>
        <row r="200">
          <cell r="M200" t="str">
            <v>สพม. เขต 16</v>
          </cell>
        </row>
        <row r="201">
          <cell r="M201" t="str">
            <v>สพม. เขต 17</v>
          </cell>
        </row>
        <row r="202">
          <cell r="M202" t="str">
            <v>สพม. เขต 18</v>
          </cell>
        </row>
        <row r="203">
          <cell r="M203" t="str">
            <v>สพม. เขต 19</v>
          </cell>
        </row>
        <row r="204">
          <cell r="M204" t="str">
            <v>สพม. เขต 20</v>
          </cell>
        </row>
        <row r="205">
          <cell r="M205" t="str">
            <v>สพม. เขต 21</v>
          </cell>
        </row>
        <row r="206">
          <cell r="M206" t="str">
            <v>สพม. เขต 22</v>
          </cell>
        </row>
        <row r="207">
          <cell r="M207" t="str">
            <v>สพม. เขต 23</v>
          </cell>
        </row>
        <row r="208">
          <cell r="M208" t="str">
            <v>สพม. เขต 24</v>
          </cell>
        </row>
        <row r="209">
          <cell r="M209" t="str">
            <v>สพม. เขต 25</v>
          </cell>
        </row>
        <row r="210">
          <cell r="M210" t="str">
            <v>สพม. เขต 26</v>
          </cell>
        </row>
        <row r="211">
          <cell r="M211" t="str">
            <v>สพม. เขต 27</v>
          </cell>
        </row>
        <row r="212">
          <cell r="M212" t="str">
            <v>สพม. เขต 28</v>
          </cell>
        </row>
        <row r="213">
          <cell r="M213" t="str">
            <v>สพม. เขต 29</v>
          </cell>
        </row>
        <row r="214">
          <cell r="M214" t="str">
            <v>สพม. เขต 30</v>
          </cell>
        </row>
        <row r="215">
          <cell r="M215" t="str">
            <v>สพม. เขต 31</v>
          </cell>
        </row>
        <row r="216">
          <cell r="M216" t="str">
            <v>สพม. เขต 32</v>
          </cell>
        </row>
        <row r="217">
          <cell r="M217" t="str">
            <v>สพม. เขต 33</v>
          </cell>
        </row>
        <row r="218">
          <cell r="M218" t="str">
            <v>สพม. เขต 34</v>
          </cell>
        </row>
        <row r="219">
          <cell r="M219" t="str">
            <v>สพม. เขต 35</v>
          </cell>
        </row>
        <row r="220">
          <cell r="M220" t="str">
            <v>สพม. เขต 36</v>
          </cell>
        </row>
        <row r="221">
          <cell r="M221" t="str">
            <v>สพม. เขต 37</v>
          </cell>
        </row>
        <row r="222">
          <cell r="M222" t="str">
            <v>สพม. เขต 38</v>
          </cell>
        </row>
        <row r="223">
          <cell r="M223" t="str">
            <v>สพม. เขต 39</v>
          </cell>
        </row>
        <row r="224">
          <cell r="M224" t="str">
            <v>สพม. เขต 40</v>
          </cell>
        </row>
        <row r="225">
          <cell r="M225" t="str">
            <v>สพม. เขต 41</v>
          </cell>
        </row>
        <row r="226">
          <cell r="M226" t="str">
            <v>สพม. เขต 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คศ.คปร.2"/>
      <sheetName val="กคศ.คปร.3"/>
      <sheetName val="กคศ.คปร.4(2)"/>
      <sheetName val="กคศ.คปร.5(2)"/>
      <sheetName val="รวม2"/>
      <sheetName val="รวม1"/>
      <sheetName val="Sheet1"/>
      <sheetName val="สรุปเกษียณ"/>
      <sheetName val="sumอัตรา"/>
      <sheetName val="province"/>
      <sheetName val="total"/>
      <sheetName val="กษ59จากฐาน"/>
      <sheetName val="sum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J2" t="str">
            <v>ไม่มีวิทยฐานะ</v>
          </cell>
          <cell r="N2" t="str">
            <v>คผช.</v>
          </cell>
        </row>
        <row r="3">
          <cell r="I3" t="str">
            <v>สพป.กระบี่</v>
          </cell>
          <cell r="J3" t="str">
            <v>ชำนาญการ</v>
          </cell>
          <cell r="N3" t="str">
            <v>คศ.1</v>
          </cell>
        </row>
        <row r="4">
          <cell r="I4" t="str">
            <v>สพป.กรุงเทพมหานคร</v>
          </cell>
          <cell r="J4" t="str">
            <v>ชำนาญการพิเศษ</v>
          </cell>
          <cell r="N4" t="str">
            <v>คศ.2</v>
          </cell>
        </row>
        <row r="5">
          <cell r="I5" t="str">
            <v>สพป.กาญจนบุรี เขต 1</v>
          </cell>
          <cell r="J5" t="str">
            <v>เชี่ยวชาญ</v>
          </cell>
          <cell r="N5" t="str">
            <v>คศ.3</v>
          </cell>
        </row>
        <row r="6">
          <cell r="I6" t="str">
            <v>สพป.กาญจนบุรี เขต 2</v>
          </cell>
          <cell r="J6" t="str">
            <v>เชี่ยวชาญพิเศษ</v>
          </cell>
          <cell r="N6" t="str">
            <v>คศ.4</v>
          </cell>
        </row>
        <row r="7">
          <cell r="I7" t="str">
            <v>สพป.กาญจนบุรี เขต 3</v>
          </cell>
          <cell r="N7" t="str">
            <v>คศ.5</v>
          </cell>
        </row>
        <row r="8">
          <cell r="I8" t="str">
            <v>สพป.กาญจนบุรี เขต 4</v>
          </cell>
          <cell r="N8" t="str">
            <v>ปฏิบัติการ</v>
          </cell>
        </row>
        <row r="9">
          <cell r="I9" t="str">
            <v>สพป.กาฬสินธุ์ เขต 1</v>
          </cell>
          <cell r="N9" t="str">
            <v>ชำนาญการ</v>
          </cell>
        </row>
        <row r="10">
          <cell r="I10" t="str">
            <v>สพป.กาฬสินธุ์ เขต 2</v>
          </cell>
          <cell r="N10" t="str">
            <v>ชำนาญการพิเศษ</v>
          </cell>
        </row>
        <row r="11">
          <cell r="I11" t="str">
            <v>สพป.กาฬสินธุ์ เขต 3</v>
          </cell>
          <cell r="N11" t="str">
            <v>ปฏิบัติการ/ชำนาญการ</v>
          </cell>
        </row>
        <row r="12">
          <cell r="I12" t="str">
            <v>สพป.กำแพงเพชร เขต 1</v>
          </cell>
          <cell r="N12" t="str">
            <v>ชำนาญการ/ชำนาญการพิเศษ</v>
          </cell>
        </row>
        <row r="13">
          <cell r="I13" t="str">
            <v>สพป.กำแพงเพชร เขต 2</v>
          </cell>
          <cell r="N13" t="str">
            <v>ปฏิบัติงาน</v>
          </cell>
        </row>
        <row r="14">
          <cell r="I14" t="str">
            <v>สพป.ขอนแก่น เขต 1</v>
          </cell>
          <cell r="N14" t="str">
            <v>ชำนาญงาน</v>
          </cell>
        </row>
        <row r="15">
          <cell r="I15" t="str">
            <v>สพป.ขอนแก่น เขต 2</v>
          </cell>
          <cell r="N15" t="str">
            <v>อาวุโส</v>
          </cell>
        </row>
        <row r="16">
          <cell r="I16" t="str">
            <v>สพป.ขอนแก่น เขต 3</v>
          </cell>
          <cell r="N16" t="str">
            <v>ปฏิบัติงาน/ชำนาญงาน</v>
          </cell>
        </row>
        <row r="17">
          <cell r="I17" t="str">
            <v>สพป.ขอนแก่น เขต 4</v>
          </cell>
          <cell r="N17" t="str">
            <v>ชำนาญงาน/อาวุโส</v>
          </cell>
        </row>
        <row r="18">
          <cell r="I18" t="str">
            <v>สพป.ขอนแก่น เขต 5</v>
          </cell>
        </row>
        <row r="19">
          <cell r="I19" t="str">
            <v>สพป.จันทบุรี เขต 1</v>
          </cell>
        </row>
        <row r="20">
          <cell r="I20" t="str">
            <v>สพป.จันทบุรี เขต 2</v>
          </cell>
        </row>
        <row r="21">
          <cell r="I21" t="str">
            <v>สพป.ฉะเชิงเทรา เขต 1</v>
          </cell>
        </row>
        <row r="22">
          <cell r="I22" t="str">
            <v>สพป.ฉะเชิงเทรา เขต 2</v>
          </cell>
        </row>
        <row r="23">
          <cell r="I23" t="str">
            <v>สพป.ชลบุรี เขต 1</v>
          </cell>
        </row>
        <row r="24">
          <cell r="I24" t="str">
            <v>สพป.ชลบุรี เขต 2</v>
          </cell>
        </row>
        <row r="25">
          <cell r="I25" t="str">
            <v>สพป.ชลบุรี เขต 3</v>
          </cell>
        </row>
        <row r="26">
          <cell r="I26" t="str">
            <v>สพป.ชัยนาท</v>
          </cell>
        </row>
        <row r="27">
          <cell r="I27" t="str">
            <v>สพป.ชัยภูมิ เขต 1</v>
          </cell>
        </row>
        <row r="28">
          <cell r="I28" t="str">
            <v>สพป.ชัยภูมิ เขต 2</v>
          </cell>
        </row>
        <row r="29">
          <cell r="I29" t="str">
            <v>สพป.ชัยภูมิ เขต 3</v>
          </cell>
        </row>
        <row r="30">
          <cell r="I30" t="str">
            <v>สพป.ชุมพร เขต 1</v>
          </cell>
        </row>
        <row r="31">
          <cell r="I31" t="str">
            <v>สพป.ชุมพร เขต 2</v>
          </cell>
        </row>
        <row r="32">
          <cell r="I32" t="str">
            <v>สพป.เชียงราย เขต 1</v>
          </cell>
        </row>
        <row r="33">
          <cell r="I33" t="str">
            <v>สพป.เชียงราย เขต 2</v>
          </cell>
        </row>
        <row r="34">
          <cell r="I34" t="str">
            <v>สพป.เชียงราย เขต 3</v>
          </cell>
        </row>
        <row r="35">
          <cell r="I35" t="str">
            <v>สพป.เชียงราย เขต 4</v>
          </cell>
        </row>
        <row r="36">
          <cell r="I36" t="str">
            <v>สพป.เชียงใหม่ เขต 1</v>
          </cell>
        </row>
        <row r="37">
          <cell r="I37" t="str">
            <v>สพป.เชียงใหม่ เขต 2</v>
          </cell>
        </row>
        <row r="38">
          <cell r="I38" t="str">
            <v>สพป.เชียงใหม่ เขต 3</v>
          </cell>
        </row>
        <row r="39">
          <cell r="I39" t="str">
            <v>สพป.เชียงใหม่ เขต 4</v>
          </cell>
        </row>
        <row r="40">
          <cell r="I40" t="str">
            <v>สพป.เชียงใหม่ เขต 5</v>
          </cell>
        </row>
        <row r="41">
          <cell r="I41" t="str">
            <v>สพป.เชียงใหม่ เขต 6</v>
          </cell>
        </row>
        <row r="42">
          <cell r="I42" t="str">
            <v>สพป.ตรัง เขต 1</v>
          </cell>
        </row>
        <row r="43">
          <cell r="I43" t="str">
            <v>สพป.ตรัง เขต 2</v>
          </cell>
        </row>
        <row r="44">
          <cell r="I44" t="str">
            <v>สพป.ตราด</v>
          </cell>
        </row>
        <row r="45">
          <cell r="I45" t="str">
            <v>สพป.ตาก เขต 1</v>
          </cell>
        </row>
        <row r="46">
          <cell r="I46" t="str">
            <v>สพป.ตาก เขต 2</v>
          </cell>
        </row>
        <row r="47">
          <cell r="I47" t="str">
            <v>สพป.นครนายก</v>
          </cell>
        </row>
        <row r="48">
          <cell r="I48" t="str">
            <v>สพป.นครปฐม เขต 1</v>
          </cell>
        </row>
        <row r="49">
          <cell r="I49" t="str">
            <v>สพป.นครปฐม เขต 2</v>
          </cell>
        </row>
        <row r="50">
          <cell r="I50" t="str">
            <v>สพป.นครพนม เขต 1</v>
          </cell>
        </row>
        <row r="51">
          <cell r="I51" t="str">
            <v>สพป.นครพนม เขต 2</v>
          </cell>
        </row>
        <row r="52">
          <cell r="I52" t="str">
            <v>สพป.นครราชสีมา เขต 1</v>
          </cell>
        </row>
        <row r="53">
          <cell r="I53" t="str">
            <v>สพป.นครราชสีมา เขต 2</v>
          </cell>
        </row>
        <row r="54">
          <cell r="I54" t="str">
            <v>สพป.นครราชสีมา เขต 3</v>
          </cell>
        </row>
        <row r="55">
          <cell r="I55" t="str">
            <v>สพป.นครราชสีมา เขต 4</v>
          </cell>
        </row>
        <row r="56">
          <cell r="I56" t="str">
            <v>สพป.นครราชสีมา เขต 5</v>
          </cell>
        </row>
        <row r="57">
          <cell r="I57" t="str">
            <v>สพป.นครราชสีมา เขต 6</v>
          </cell>
        </row>
        <row r="58">
          <cell r="I58" t="str">
            <v>สพป.นครราชสีมา เขต 7</v>
          </cell>
        </row>
        <row r="59">
          <cell r="I59" t="str">
            <v>สพป.นครศรีธรรมราช เขต 1</v>
          </cell>
        </row>
        <row r="60">
          <cell r="I60" t="str">
            <v>สพป.นครศรีธรรมราช เขต 2</v>
          </cell>
        </row>
        <row r="61">
          <cell r="I61" t="str">
            <v>สพป.นครศรีธรรมราช เขต 3</v>
          </cell>
        </row>
        <row r="62">
          <cell r="I62" t="str">
            <v>สพป.นครศรีธรรมราช เขต 4</v>
          </cell>
        </row>
        <row r="63">
          <cell r="I63" t="str">
            <v>สพป.นครสวรรค์ เขต 1</v>
          </cell>
        </row>
        <row r="64">
          <cell r="I64" t="str">
            <v>สพป.นครสวรรค์ เขต 2</v>
          </cell>
        </row>
        <row r="65">
          <cell r="I65" t="str">
            <v>สพป.นครสวรรค์ เขต 3</v>
          </cell>
        </row>
        <row r="66">
          <cell r="I66" t="str">
            <v>สพป.นนทบุรี เขต 1</v>
          </cell>
        </row>
        <row r="67">
          <cell r="I67" t="str">
            <v>สพป.นนทบุรี เขต 2</v>
          </cell>
        </row>
        <row r="68">
          <cell r="I68" t="str">
            <v>สพป.นราธิวาส เขต 1</v>
          </cell>
        </row>
        <row r="69">
          <cell r="I69" t="str">
            <v>สพป.นราธิวาส เขต 2</v>
          </cell>
        </row>
        <row r="70">
          <cell r="I70" t="str">
            <v>สพป.นราธิวาส เขต 3</v>
          </cell>
        </row>
        <row r="71">
          <cell r="I71" t="str">
            <v>สพป.น่าน เขต 1</v>
          </cell>
        </row>
        <row r="72">
          <cell r="I72" t="str">
            <v>สพป.น่าน เขต 2</v>
          </cell>
        </row>
        <row r="73">
          <cell r="I73" t="str">
            <v>สพป.บึงกาฬ</v>
          </cell>
        </row>
        <row r="74">
          <cell r="I74" t="str">
            <v>สพป.บุรีรัมย์ เขต 1</v>
          </cell>
        </row>
        <row r="75">
          <cell r="I75" t="str">
            <v>สพป.บุรีรัมย์ เขต 2</v>
          </cell>
        </row>
        <row r="76">
          <cell r="I76" t="str">
            <v>สพป.บุรีรัมย์ เขต 3</v>
          </cell>
        </row>
        <row r="77">
          <cell r="I77" t="str">
            <v>สพป.บุรีรัมย์ เขต 4</v>
          </cell>
        </row>
        <row r="78">
          <cell r="I78" t="str">
            <v>สพป.ปทุมธานี เขต 1</v>
          </cell>
        </row>
        <row r="79">
          <cell r="I79" t="str">
            <v>สพป.ปทุมธานี เขต 2</v>
          </cell>
        </row>
        <row r="80">
          <cell r="I80" t="str">
            <v>สพป.ประจวบคีรีขันธ์ เขต 1</v>
          </cell>
        </row>
        <row r="81">
          <cell r="I81" t="str">
            <v>สพป.ประจวบคีรีขันธ์ เขต 2</v>
          </cell>
        </row>
        <row r="82">
          <cell r="I82" t="str">
            <v>สพป.ปราจีนบุรี เขต 1</v>
          </cell>
        </row>
        <row r="83">
          <cell r="I83" t="str">
            <v>สพป.ปราจีนบุรี เขต 2</v>
          </cell>
        </row>
        <row r="84">
          <cell r="I84" t="str">
            <v>สพป.ปัตตานี เขต 1</v>
          </cell>
        </row>
        <row r="85">
          <cell r="I85" t="str">
            <v>สพป.ปัตตานี เขต 2</v>
          </cell>
        </row>
        <row r="86">
          <cell r="I86" t="str">
            <v>สพป.ปัตตานี เขต 3</v>
          </cell>
        </row>
        <row r="87">
          <cell r="I87" t="str">
            <v>สพป.พระนครศรีอยุธยา เขต 1</v>
          </cell>
        </row>
        <row r="88">
          <cell r="I88" t="str">
            <v>สพป.พระนครศรีอยุธยา เขต 2</v>
          </cell>
        </row>
        <row r="89">
          <cell r="I89" t="str">
            <v>สพป.พะเยา เขต 1</v>
          </cell>
        </row>
        <row r="90">
          <cell r="I90" t="str">
            <v>สพป.พะเยา เขต 2</v>
          </cell>
        </row>
        <row r="91">
          <cell r="I91" t="str">
            <v>สพป.พังงา</v>
          </cell>
        </row>
        <row r="92">
          <cell r="I92" t="str">
            <v>สพป.พัทลุง เขต 1</v>
          </cell>
        </row>
        <row r="93">
          <cell r="I93" t="str">
            <v>สพป.พัทลุง เขต 2</v>
          </cell>
        </row>
        <row r="94">
          <cell r="I94" t="str">
            <v>สพป.พิจิตร เขต 1</v>
          </cell>
        </row>
        <row r="95">
          <cell r="I95" t="str">
            <v>สพป.พิจิตร เขต 2</v>
          </cell>
        </row>
        <row r="96">
          <cell r="I96" t="str">
            <v>สพป.พิษณุโลก เขต 1</v>
          </cell>
        </row>
        <row r="97">
          <cell r="I97" t="str">
            <v>สพป.พิษณุโลก เขต 2</v>
          </cell>
        </row>
        <row r="98">
          <cell r="I98" t="str">
            <v>สพป.พิษณุโลก เขต 3</v>
          </cell>
        </row>
        <row r="99">
          <cell r="I99" t="str">
            <v>สพป.เพชรบุรี เขต 1</v>
          </cell>
        </row>
        <row r="100">
          <cell r="I100" t="str">
            <v>สพป.เพชรบุรี เขต 2</v>
          </cell>
        </row>
        <row r="101">
          <cell r="I101" t="str">
            <v>สพป.เพชรบูรณ์ เขต 1</v>
          </cell>
        </row>
        <row r="102">
          <cell r="I102" t="str">
            <v>สพป.เพชรบูรณ์ เขต 2</v>
          </cell>
        </row>
        <row r="103">
          <cell r="I103" t="str">
            <v>สพป.เพชรบูรณ์ เขต 3</v>
          </cell>
        </row>
        <row r="104">
          <cell r="I104" t="str">
            <v>สพป.แพร่ เขต 1</v>
          </cell>
        </row>
        <row r="105">
          <cell r="I105" t="str">
            <v>สพป.แพร่ เขต 2</v>
          </cell>
        </row>
        <row r="106">
          <cell r="I106" t="str">
            <v>สพป.ภูเก็ต</v>
          </cell>
        </row>
        <row r="107">
          <cell r="I107" t="str">
            <v>สพป.มหาสารคาม เขต 1</v>
          </cell>
        </row>
        <row r="108">
          <cell r="I108" t="str">
            <v>สพป.มหาสารคาม เขต 2</v>
          </cell>
        </row>
        <row r="109">
          <cell r="I109" t="str">
            <v>สพป.มหาสารคาม เขต 3</v>
          </cell>
        </row>
        <row r="110">
          <cell r="I110" t="str">
            <v>สพป.มุกดาหาร</v>
          </cell>
        </row>
        <row r="111">
          <cell r="I111" t="str">
            <v>สพป.แม่ฮ่องสอน เขต 1</v>
          </cell>
        </row>
        <row r="112">
          <cell r="I112" t="str">
            <v>สพป.แม่ฮ่องสอน เขต 2</v>
          </cell>
        </row>
        <row r="113">
          <cell r="I113" t="str">
            <v>สพป.ยโสธร เขต 1</v>
          </cell>
        </row>
        <row r="114">
          <cell r="I114" t="str">
            <v>สพป.ยโสธร เขต 2</v>
          </cell>
        </row>
        <row r="115">
          <cell r="I115" t="str">
            <v>สพป.ยะลา เขต 1</v>
          </cell>
        </row>
        <row r="116">
          <cell r="I116" t="str">
            <v>สพป.ยะลา เขต 2</v>
          </cell>
        </row>
        <row r="117">
          <cell r="I117" t="str">
            <v>สพป.ยะลา เขต 3</v>
          </cell>
        </row>
        <row r="118">
          <cell r="I118" t="str">
            <v>สพป.ร้อยเอ็ด เขต 1</v>
          </cell>
        </row>
        <row r="119">
          <cell r="I119" t="str">
            <v>สพป.ร้อยเอ็ด เขต 2</v>
          </cell>
        </row>
        <row r="120">
          <cell r="I120" t="str">
            <v>สพป.ร้อยเอ็ด เขต 3</v>
          </cell>
        </row>
        <row r="121">
          <cell r="I121" t="str">
            <v>สพป.ระนอง</v>
          </cell>
        </row>
        <row r="122">
          <cell r="I122" t="str">
            <v>สพป.ระยอง เขต 1</v>
          </cell>
        </row>
        <row r="123">
          <cell r="I123" t="str">
            <v>สพป.ระยอง เขต 2</v>
          </cell>
        </row>
        <row r="124">
          <cell r="I124" t="str">
            <v>สพป.ราชบุรี เขต 1</v>
          </cell>
        </row>
        <row r="125">
          <cell r="I125" t="str">
            <v>สพป.ราชบุรี เขต 2</v>
          </cell>
        </row>
        <row r="126">
          <cell r="I126" t="str">
            <v>สพป.ลพบุรี เขต 1</v>
          </cell>
        </row>
        <row r="127">
          <cell r="I127" t="str">
            <v>สพป.ลพบุรี เขต 2</v>
          </cell>
        </row>
        <row r="128">
          <cell r="I128" t="str">
            <v>สพป.ลำปาง เขต 1</v>
          </cell>
        </row>
        <row r="129">
          <cell r="I129" t="str">
            <v>สพป.ลำปาง เขต 2</v>
          </cell>
        </row>
        <row r="130">
          <cell r="I130" t="str">
            <v>สพป.ลำปาง เขต 3</v>
          </cell>
        </row>
        <row r="131">
          <cell r="I131" t="str">
            <v>สพป.ลำพูน เขต 1</v>
          </cell>
        </row>
        <row r="132">
          <cell r="I132" t="str">
            <v>สพป.ลำพูน เขต 2</v>
          </cell>
        </row>
        <row r="133">
          <cell r="I133" t="str">
            <v>สพป.เลย เขต 1</v>
          </cell>
        </row>
        <row r="134">
          <cell r="I134" t="str">
            <v>สพป.เลย เขต 2</v>
          </cell>
        </row>
        <row r="135">
          <cell r="I135" t="str">
            <v>สพป.เลย เขต 3</v>
          </cell>
        </row>
        <row r="136">
          <cell r="I136" t="str">
            <v>สพป.ศรีสะเกษ เขต 1</v>
          </cell>
        </row>
        <row r="137">
          <cell r="I137" t="str">
            <v>สพป.ศรีสะเกษ เขต 2</v>
          </cell>
        </row>
        <row r="138">
          <cell r="I138" t="str">
            <v>สพป.ศรีสะเกษ เขต 3</v>
          </cell>
        </row>
        <row r="139">
          <cell r="I139" t="str">
            <v>สพป.ศรีสะเกษ เขต 4</v>
          </cell>
        </row>
        <row r="140">
          <cell r="I140" t="str">
            <v>สพป.สกลนคร เขต 1</v>
          </cell>
        </row>
        <row r="141">
          <cell r="I141" t="str">
            <v>สพป.สกลนคร เขต 2</v>
          </cell>
        </row>
        <row r="142">
          <cell r="I142" t="str">
            <v>สพป.สกลนคร เขต 3</v>
          </cell>
        </row>
        <row r="143">
          <cell r="I143" t="str">
            <v>สพป.สงขลา เขต 1</v>
          </cell>
        </row>
        <row r="144">
          <cell r="I144" t="str">
            <v>สพป.สงขลา เขต 2</v>
          </cell>
        </row>
        <row r="145">
          <cell r="I145" t="str">
            <v>สพป.สงขลา เขต 3</v>
          </cell>
        </row>
        <row r="146">
          <cell r="I146" t="str">
            <v>สพป.สตูล</v>
          </cell>
        </row>
        <row r="147">
          <cell r="I147" t="str">
            <v>สพป.สมุทรปราการ เขต 1</v>
          </cell>
        </row>
        <row r="148">
          <cell r="I148" t="str">
            <v>สพป.สมุทรปราการ เขต 2</v>
          </cell>
        </row>
        <row r="149">
          <cell r="I149" t="str">
            <v>สพป.สมุทรสงคราม</v>
          </cell>
        </row>
        <row r="150">
          <cell r="I150" t="str">
            <v>สพป.สมุทรสาคร</v>
          </cell>
        </row>
        <row r="151">
          <cell r="I151" t="str">
            <v>สพป.สระแก้ว เขต 1</v>
          </cell>
        </row>
        <row r="152">
          <cell r="I152" t="str">
            <v>สพป.สระแก้ว เขต 2</v>
          </cell>
        </row>
        <row r="153">
          <cell r="I153" t="str">
            <v>สพป.สระบุรี เขต 1</v>
          </cell>
        </row>
        <row r="154">
          <cell r="I154" t="str">
            <v>สพป.สระบุรี เขต 2</v>
          </cell>
        </row>
        <row r="155">
          <cell r="I155" t="str">
            <v>สพป.สิงห์บุรี</v>
          </cell>
        </row>
        <row r="156">
          <cell r="I156" t="str">
            <v>สพป.สุโขทัย เขต 1</v>
          </cell>
        </row>
        <row r="157">
          <cell r="I157" t="str">
            <v>สพป.สุโขทัย เขต 2</v>
          </cell>
        </row>
        <row r="158">
          <cell r="I158" t="str">
            <v>สพป.สุพรรณบุรี เขต 1</v>
          </cell>
        </row>
        <row r="159">
          <cell r="I159" t="str">
            <v>สพป.สุพรรณบุรี เขต 2</v>
          </cell>
        </row>
        <row r="160">
          <cell r="I160" t="str">
            <v>สพป.สุพรรณบุรี เขต 3</v>
          </cell>
        </row>
        <row r="161">
          <cell r="I161" t="str">
            <v>สพป.สุราษฎร์ธานี เขต 1</v>
          </cell>
        </row>
        <row r="162">
          <cell r="I162" t="str">
            <v>สพป.สุราษฎร์ธานี เขต 2</v>
          </cell>
        </row>
        <row r="163">
          <cell r="I163" t="str">
            <v>สพป.สุราษฎร์ธานี เขต 3</v>
          </cell>
        </row>
        <row r="164">
          <cell r="I164" t="str">
            <v>สพป.สุรินทร์ เขต 1</v>
          </cell>
        </row>
        <row r="165">
          <cell r="I165" t="str">
            <v>สพป.สุรินทร์ เขต 2</v>
          </cell>
        </row>
        <row r="166">
          <cell r="I166" t="str">
            <v>สพป.สุรินทร์ เขต 3</v>
          </cell>
        </row>
        <row r="167">
          <cell r="I167" t="str">
            <v>สพป.หนองคาย เขต 1</v>
          </cell>
        </row>
        <row r="168">
          <cell r="I168" t="str">
            <v>สพป.หนองคาย เขต 2</v>
          </cell>
        </row>
        <row r="169">
          <cell r="I169" t="str">
            <v>สพป.หนองบัวลำภู เขต 1</v>
          </cell>
        </row>
        <row r="170">
          <cell r="I170" t="str">
            <v>สพป.หนองบัวลำภู เขต 2</v>
          </cell>
        </row>
        <row r="171">
          <cell r="I171" t="str">
            <v>สพป.อ่างทอง</v>
          </cell>
        </row>
        <row r="172">
          <cell r="I172" t="str">
            <v>สพป.อำนาจเจริญ</v>
          </cell>
        </row>
        <row r="173">
          <cell r="I173" t="str">
            <v>สพป.อุดรธานี เขต 1</v>
          </cell>
        </row>
        <row r="174">
          <cell r="I174" t="str">
            <v>สพป.อุดรธานี เขต 2</v>
          </cell>
        </row>
        <row r="175">
          <cell r="I175" t="str">
            <v>สพป.อุดรธานี เขต 3</v>
          </cell>
        </row>
        <row r="176">
          <cell r="I176" t="str">
            <v>สพป.อุดรธานี เขต 4</v>
          </cell>
        </row>
        <row r="177">
          <cell r="I177" t="str">
            <v>สพป.อุตรดิตถ์ เขต 1</v>
          </cell>
        </row>
        <row r="178">
          <cell r="I178" t="str">
            <v>สพป.อุตรดิตถ์ เขต 2</v>
          </cell>
        </row>
        <row r="179">
          <cell r="I179" t="str">
            <v>สพป.อุทัยธานี เขต 1</v>
          </cell>
        </row>
        <row r="180">
          <cell r="I180" t="str">
            <v>สพป.อุทัยธานี เขต 2</v>
          </cell>
        </row>
        <row r="181">
          <cell r="I181" t="str">
            <v>สพป.อุบลราชธานี เขต 1</v>
          </cell>
        </row>
        <row r="182">
          <cell r="I182" t="str">
            <v>สพป.อุบลราชธานี เขต 2</v>
          </cell>
        </row>
        <row r="183">
          <cell r="I183" t="str">
            <v>สพป.อุบลราชธานี เขต 3</v>
          </cell>
        </row>
        <row r="184">
          <cell r="I184" t="str">
            <v>สพป.อุบลราชธานี เขต 4</v>
          </cell>
        </row>
        <row r="185">
          <cell r="I185" t="str">
            <v>สพป.อุบลราชธานี เขต 5</v>
          </cell>
        </row>
        <row r="186">
          <cell r="I186" t="str">
            <v>สพม. เขต 1</v>
          </cell>
        </row>
        <row r="187">
          <cell r="I187" t="str">
            <v>สพม. เขต 2</v>
          </cell>
        </row>
        <row r="188">
          <cell r="I188" t="str">
            <v>สพม. เขต 3</v>
          </cell>
        </row>
        <row r="189">
          <cell r="I189" t="str">
            <v>สพม. เขต 4</v>
          </cell>
        </row>
        <row r="190">
          <cell r="I190" t="str">
            <v>สพม. เขต 5</v>
          </cell>
        </row>
        <row r="191">
          <cell r="I191" t="str">
            <v>สพม. เขต 6</v>
          </cell>
        </row>
        <row r="192">
          <cell r="I192" t="str">
            <v>สพม. เขต 7</v>
          </cell>
        </row>
        <row r="193">
          <cell r="I193" t="str">
            <v>สพม. เขต 8</v>
          </cell>
        </row>
        <row r="194">
          <cell r="I194" t="str">
            <v>สพม. เขต 9</v>
          </cell>
        </row>
        <row r="195">
          <cell r="I195" t="str">
            <v>สพม. เขต 10</v>
          </cell>
        </row>
        <row r="196">
          <cell r="I196" t="str">
            <v>สพม. เขต 11</v>
          </cell>
        </row>
        <row r="197">
          <cell r="I197" t="str">
            <v>สพม. เขต 12</v>
          </cell>
        </row>
        <row r="198">
          <cell r="I198" t="str">
            <v>สพม. เขต 13</v>
          </cell>
        </row>
        <row r="199">
          <cell r="I199" t="str">
            <v>สพม. เขต 14</v>
          </cell>
        </row>
        <row r="200">
          <cell r="I200" t="str">
            <v>สพม. เขต 15</v>
          </cell>
        </row>
        <row r="201">
          <cell r="I201" t="str">
            <v>สพม. เขต 16</v>
          </cell>
        </row>
        <row r="202">
          <cell r="I202" t="str">
            <v>สพม. เขต 17</v>
          </cell>
        </row>
        <row r="203">
          <cell r="I203" t="str">
            <v>สพม. เขต 18</v>
          </cell>
        </row>
        <row r="204">
          <cell r="I204" t="str">
            <v>สพม. เขต 19</v>
          </cell>
        </row>
        <row r="205">
          <cell r="I205" t="str">
            <v>สพม. เขต 20</v>
          </cell>
        </row>
        <row r="206">
          <cell r="I206" t="str">
            <v>สพม. เขต 21</v>
          </cell>
        </row>
        <row r="207">
          <cell r="I207" t="str">
            <v>สพม. เขต 22</v>
          </cell>
        </row>
        <row r="208">
          <cell r="I208" t="str">
            <v>สพม. เขต 23</v>
          </cell>
        </row>
        <row r="209">
          <cell r="I209" t="str">
            <v>สพม. เขต 24</v>
          </cell>
        </row>
        <row r="210">
          <cell r="I210" t="str">
            <v>สพม. เขต 25</v>
          </cell>
        </row>
        <row r="211">
          <cell r="I211" t="str">
            <v>สพม. เขต 26</v>
          </cell>
        </row>
        <row r="212">
          <cell r="I212" t="str">
            <v>สพม. เขต 27</v>
          </cell>
        </row>
        <row r="213">
          <cell r="I213" t="str">
            <v>สพม. เขต 28</v>
          </cell>
        </row>
        <row r="214">
          <cell r="I214" t="str">
            <v>สพม. เขต 29</v>
          </cell>
        </row>
        <row r="215">
          <cell r="I215" t="str">
            <v>สพม. เขต 30</v>
          </cell>
        </row>
        <row r="216">
          <cell r="I216" t="str">
            <v>สพม. เขต 31</v>
          </cell>
        </row>
        <row r="217">
          <cell r="I217" t="str">
            <v>สพม. เขต 32</v>
          </cell>
        </row>
        <row r="218">
          <cell r="I218" t="str">
            <v>สพม. เขต 33</v>
          </cell>
        </row>
        <row r="219">
          <cell r="I219" t="str">
            <v>สพม. เขต 34</v>
          </cell>
        </row>
        <row r="220">
          <cell r="I220" t="str">
            <v>สพม. เขต 35</v>
          </cell>
        </row>
        <row r="221">
          <cell r="I221" t="str">
            <v>สพม. เขต 36</v>
          </cell>
        </row>
        <row r="222">
          <cell r="I222" t="str">
            <v>สพม. เขต 37</v>
          </cell>
        </row>
        <row r="223">
          <cell r="I223" t="str">
            <v>สพม. เขต 38</v>
          </cell>
        </row>
        <row r="224">
          <cell r="I224" t="str">
            <v>สพม. เขต 39</v>
          </cell>
        </row>
        <row r="225">
          <cell r="I225" t="str">
            <v>สพม. เขต 40</v>
          </cell>
        </row>
        <row r="226">
          <cell r="I226" t="str">
            <v>สพม. เขต 41</v>
          </cell>
        </row>
        <row r="227">
          <cell r="I227" t="str">
            <v>สพม. เขต 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"/>
      <sheetName val="อส(ผบ)"/>
      <sheetName val="อส(ศน)"/>
      <sheetName val="อส38ค(2)"/>
      <sheetName val="อส(สพท)"/>
      <sheetName val="อส(ค้าง_จ)"/>
      <sheetName val="Check"/>
      <sheetName val="D38ค(2)"/>
      <sheetName val="T"/>
      <sheetName val="A"/>
      <sheetName val="D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U2" t="str">
            <v>เชียวชาญ</v>
          </cell>
        </row>
        <row r="3">
          <cell r="U3" t="str">
            <v>ชำนาญการพิเศษ</v>
          </cell>
        </row>
        <row r="4">
          <cell r="U4" t="str">
            <v>ชำนาญการ/ชำนาญการพิเศษ</v>
          </cell>
        </row>
        <row r="5">
          <cell r="U5" t="str">
            <v>ชำนาญการ</v>
          </cell>
        </row>
        <row r="6">
          <cell r="U6" t="str">
            <v>ปฏิบัติการ/ชำนาญการ</v>
          </cell>
        </row>
        <row r="7">
          <cell r="U7" t="str">
            <v>ปฏิบัติการ</v>
          </cell>
        </row>
        <row r="8">
          <cell r="U8" t="str">
            <v>อาวุโส</v>
          </cell>
        </row>
        <row r="9">
          <cell r="U9" t="str">
            <v>ชำนาญงาน/อาวุโส</v>
          </cell>
        </row>
        <row r="10">
          <cell r="U10" t="str">
            <v>ชำนาญงาน</v>
          </cell>
        </row>
        <row r="11">
          <cell r="U11" t="str">
            <v>ปฏิบัติงาน/ชำนาญงาน</v>
          </cell>
        </row>
        <row r="12">
          <cell r="U12" t="str">
            <v>ปฏิบัติงาน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N25"/>
  <sheetViews>
    <sheetView topLeftCell="A2" zoomScale="87" zoomScaleNormal="87" zoomScaleSheetLayoutView="100" workbookViewId="0">
      <selection activeCell="J22" sqref="J22"/>
    </sheetView>
  </sheetViews>
  <sheetFormatPr defaultColWidth="9.140625" defaultRowHeight="21"/>
  <cols>
    <col min="1" max="15" width="9.140625" style="5"/>
    <col min="16" max="16" width="7.28515625" style="5" customWidth="1"/>
    <col min="17" max="17" width="4.140625" style="5" customWidth="1"/>
    <col min="18" max="18" width="8" style="5" customWidth="1"/>
    <col min="19" max="19" width="6.140625" style="5" customWidth="1"/>
    <col min="20" max="20" width="2.7109375" style="5" customWidth="1"/>
    <col min="21" max="21" width="4.7109375" style="5" customWidth="1"/>
    <col min="22" max="22" width="8.140625" style="5" customWidth="1"/>
    <col min="23" max="23" width="5.28515625" style="5" customWidth="1"/>
    <col min="24" max="26" width="9.140625" style="5"/>
    <col min="27" max="27" width="7.140625" style="5" customWidth="1"/>
    <col min="28" max="28" width="3.140625" style="5" customWidth="1"/>
    <col min="29" max="29" width="11.140625" style="5" customWidth="1"/>
    <col min="30" max="30" width="10.7109375" style="5" customWidth="1"/>
    <col min="31" max="31" width="13" style="5" customWidth="1"/>
    <col min="32" max="32" width="14" style="5" customWidth="1"/>
    <col min="33" max="33" width="1" style="5" customWidth="1"/>
    <col min="34" max="35" width="9.140625" style="5"/>
    <col min="36" max="36" width="12.42578125" style="5" customWidth="1"/>
    <col min="37" max="16384" width="9.140625" style="5"/>
  </cols>
  <sheetData>
    <row r="1" spans="1:40" ht="39.75" customHeight="1">
      <c r="A1" s="323" t="s">
        <v>110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40" ht="36.75" customHeight="1">
      <c r="A2" s="324" t="s">
        <v>881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S2" s="23"/>
      <c r="T2" s="23"/>
      <c r="U2" s="23"/>
      <c r="V2" s="331" t="s">
        <v>95</v>
      </c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</row>
    <row r="3" spans="1:40" s="4" customFormat="1" ht="30.2" customHeight="1">
      <c r="A3" s="4" t="s">
        <v>201</v>
      </c>
    </row>
    <row r="4" spans="1:40" ht="30.2" customHeight="1">
      <c r="A4" s="4" t="s">
        <v>202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W4" s="335" t="s">
        <v>80</v>
      </c>
      <c r="X4" s="336"/>
      <c r="Y4" s="336"/>
      <c r="Z4" s="337"/>
      <c r="AA4" s="9"/>
    </row>
    <row r="5" spans="1:40" ht="26.45" customHeight="1"/>
    <row r="6" spans="1:40" ht="30.75" customHeight="1">
      <c r="A6" s="4" t="s">
        <v>200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T6" s="325" t="s">
        <v>87</v>
      </c>
      <c r="U6" s="330"/>
      <c r="V6" s="326"/>
      <c r="W6" s="9"/>
      <c r="AA6" s="338" t="s">
        <v>88</v>
      </c>
      <c r="AB6" s="339"/>
      <c r="AC6" s="339"/>
      <c r="AD6" s="340"/>
    </row>
    <row r="7" spans="1:40" ht="33" customHeight="1">
      <c r="A7" s="4" t="s">
        <v>867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40">
      <c r="A8" s="4" t="s">
        <v>196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R8" s="327" t="s">
        <v>99</v>
      </c>
      <c r="S8" s="328"/>
      <c r="T8" s="329"/>
      <c r="U8" s="8" t="s">
        <v>100</v>
      </c>
      <c r="V8" s="325" t="s">
        <v>89</v>
      </c>
      <c r="W8" s="326"/>
      <c r="Z8" s="332" t="s">
        <v>90</v>
      </c>
      <c r="AA8" s="333"/>
      <c r="AB8" s="334"/>
      <c r="AE8" s="332" t="s">
        <v>91</v>
      </c>
      <c r="AF8" s="334"/>
    </row>
    <row r="9" spans="1:40" ht="35.450000000000003" customHeight="1">
      <c r="A9" s="4" t="s">
        <v>197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R9" s="358" t="s">
        <v>101</v>
      </c>
      <c r="S9" s="359"/>
      <c r="T9" s="360"/>
    </row>
    <row r="10" spans="1:40" ht="33.75" customHeight="1">
      <c r="A10" s="4" t="s">
        <v>198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R10" s="4"/>
      <c r="S10" s="4"/>
      <c r="T10" s="4"/>
      <c r="U10" s="4"/>
      <c r="V10" s="4"/>
      <c r="W10" s="4"/>
      <c r="X10" s="374" t="s">
        <v>92</v>
      </c>
      <c r="Y10" s="375"/>
      <c r="Z10" s="4"/>
      <c r="AA10" s="4"/>
      <c r="AB10" s="4"/>
      <c r="AC10" s="374" t="s">
        <v>93</v>
      </c>
      <c r="AD10" s="375"/>
      <c r="AE10" s="6"/>
    </row>
    <row r="11" spans="1:40" ht="34.5" customHeight="1">
      <c r="A11" s="4" t="s">
        <v>199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V11" s="342" t="s">
        <v>119</v>
      </c>
      <c r="W11" s="343"/>
      <c r="X11" s="343"/>
      <c r="Y11" s="343"/>
      <c r="Z11" s="344"/>
      <c r="AC11" s="368" t="s">
        <v>105</v>
      </c>
      <c r="AD11" s="369"/>
      <c r="AE11" s="370"/>
      <c r="AF11" s="370"/>
      <c r="AG11" s="370"/>
      <c r="AH11" s="370"/>
      <c r="AI11" s="370"/>
      <c r="AJ11" s="370"/>
      <c r="AK11" s="12"/>
      <c r="AL11" s="12"/>
      <c r="AM11" s="12"/>
    </row>
    <row r="12" spans="1:40">
      <c r="D12" s="5" t="s">
        <v>848</v>
      </c>
      <c r="V12" s="345" t="s">
        <v>94</v>
      </c>
      <c r="W12" s="346"/>
      <c r="X12" s="346"/>
      <c r="Y12" s="346"/>
      <c r="Z12" s="347"/>
      <c r="AC12" s="371" t="s">
        <v>849</v>
      </c>
      <c r="AD12" s="372"/>
      <c r="AE12" s="372"/>
      <c r="AF12" s="372"/>
      <c r="AG12" s="372"/>
      <c r="AH12" s="372"/>
      <c r="AI12" s="372"/>
      <c r="AJ12" s="373"/>
      <c r="AK12" s="7"/>
      <c r="AL12" s="7"/>
      <c r="AM12" s="7"/>
    </row>
    <row r="13" spans="1:40">
      <c r="A13" s="5" t="s">
        <v>114</v>
      </c>
      <c r="D13" s="351" t="s">
        <v>104</v>
      </c>
      <c r="E13" s="351"/>
      <c r="F13" s="351"/>
      <c r="G13" s="351"/>
      <c r="H13" s="351"/>
      <c r="I13" s="351"/>
      <c r="J13" s="351"/>
      <c r="K13" s="351"/>
      <c r="L13" s="351"/>
      <c r="V13" s="345" t="s">
        <v>96</v>
      </c>
      <c r="W13" s="346"/>
      <c r="X13" s="346"/>
      <c r="Y13" s="346"/>
      <c r="Z13" s="347"/>
      <c r="AC13" s="361" t="s">
        <v>116</v>
      </c>
      <c r="AD13" s="362"/>
      <c r="AE13" s="362"/>
      <c r="AF13" s="362"/>
      <c r="AG13" s="362"/>
      <c r="AH13" s="362"/>
      <c r="AI13" s="362"/>
      <c r="AJ13" s="363"/>
    </row>
    <row r="14" spans="1:40" ht="26.45" customHeight="1">
      <c r="D14" s="351" t="s">
        <v>868</v>
      </c>
      <c r="E14" s="352"/>
      <c r="F14" s="352"/>
      <c r="G14" s="352"/>
      <c r="H14" s="352"/>
      <c r="I14" s="352"/>
      <c r="J14" s="352"/>
      <c r="K14" s="352"/>
      <c r="V14" s="345" t="s">
        <v>97</v>
      </c>
      <c r="W14" s="346"/>
      <c r="X14" s="346"/>
      <c r="Y14" s="346"/>
      <c r="Z14" s="347"/>
      <c r="AC14" s="361" t="s">
        <v>117</v>
      </c>
      <c r="AD14" s="362"/>
      <c r="AE14" s="362"/>
      <c r="AF14" s="362"/>
      <c r="AG14" s="362"/>
      <c r="AH14" s="362"/>
      <c r="AI14" s="362"/>
      <c r="AJ14" s="363"/>
    </row>
    <row r="15" spans="1:40" ht="26.45" customHeight="1">
      <c r="D15" s="353" t="s">
        <v>849</v>
      </c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4"/>
      <c r="V15" s="348" t="s">
        <v>98</v>
      </c>
      <c r="W15" s="349"/>
      <c r="X15" s="349"/>
      <c r="Y15" s="349"/>
      <c r="Z15" s="350"/>
      <c r="AC15" s="361" t="s">
        <v>113</v>
      </c>
      <c r="AD15" s="362"/>
      <c r="AE15" s="362"/>
      <c r="AF15" s="362"/>
      <c r="AG15" s="362"/>
      <c r="AH15" s="362"/>
      <c r="AI15" s="362"/>
      <c r="AJ15" s="363"/>
    </row>
    <row r="16" spans="1:40" ht="26.45" customHeight="1">
      <c r="D16" s="4" t="s">
        <v>195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X16" s="10"/>
      <c r="Y16" s="10"/>
      <c r="Z16" s="10"/>
      <c r="AC16" s="364" t="s">
        <v>846</v>
      </c>
      <c r="AD16" s="365"/>
      <c r="AE16" s="365"/>
      <c r="AF16" s="365"/>
      <c r="AG16" s="365"/>
      <c r="AH16" s="365"/>
      <c r="AI16" s="365"/>
      <c r="AJ16" s="366"/>
      <c r="AK16" s="11"/>
      <c r="AL16" s="11"/>
      <c r="AM16" s="11"/>
      <c r="AN16" s="11"/>
    </row>
    <row r="17" spans="1:37" ht="26.45" customHeight="1">
      <c r="D17" s="4" t="s">
        <v>113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AC17" s="355" t="s">
        <v>118</v>
      </c>
      <c r="AD17" s="356"/>
      <c r="AE17" s="356"/>
      <c r="AF17" s="356"/>
      <c r="AG17" s="356"/>
      <c r="AH17" s="356"/>
      <c r="AI17" s="356"/>
      <c r="AJ17" s="357"/>
      <c r="AK17" s="6"/>
    </row>
    <row r="18" spans="1:37" ht="26.45" customHeight="1">
      <c r="D18" s="354" t="s">
        <v>193</v>
      </c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</row>
    <row r="19" spans="1:37" ht="26.45" customHeight="1">
      <c r="A19" s="4" t="s">
        <v>115</v>
      </c>
      <c r="B19" s="4"/>
      <c r="C19" s="4"/>
      <c r="D19" s="324" t="s">
        <v>103</v>
      </c>
      <c r="E19" s="324"/>
      <c r="F19" s="324"/>
      <c r="G19" s="324"/>
      <c r="H19" s="324"/>
      <c r="I19" s="324"/>
      <c r="J19" s="324"/>
      <c r="K19" s="324"/>
      <c r="L19" s="324"/>
      <c r="M19" s="4"/>
      <c r="N19" s="4"/>
      <c r="O19" s="4"/>
      <c r="P19" s="4"/>
    </row>
    <row r="20" spans="1:37" ht="27" customHeight="1">
      <c r="A20" s="289" t="s">
        <v>882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7" ht="26.45" customHeight="1">
      <c r="A21" s="289"/>
      <c r="B21" s="290" t="s">
        <v>866</v>
      </c>
      <c r="C21" s="289"/>
      <c r="D21" s="289"/>
      <c r="E21" s="289"/>
      <c r="F21" s="289"/>
      <c r="G21" s="289"/>
      <c r="H21" s="289"/>
      <c r="I21" s="289"/>
      <c r="J21" s="278"/>
      <c r="K21" s="292"/>
      <c r="L21" s="291"/>
      <c r="M21" s="289"/>
      <c r="N21" s="289"/>
      <c r="O21" s="289"/>
      <c r="P21" s="289"/>
    </row>
    <row r="22" spans="1:37">
      <c r="A22" s="4"/>
      <c r="B22" s="289" t="s">
        <v>74</v>
      </c>
      <c r="C22" s="4"/>
      <c r="D22" s="4"/>
      <c r="E22" s="4"/>
      <c r="F22" s="4"/>
      <c r="G22" s="4"/>
      <c r="H22" s="4"/>
      <c r="I22" s="4"/>
      <c r="J22" s="4"/>
      <c r="K22" s="4"/>
      <c r="L22" s="367" t="s">
        <v>65</v>
      </c>
      <c r="M22" s="367"/>
      <c r="N22" s="367"/>
      <c r="O22" s="367"/>
      <c r="P22" s="367"/>
    </row>
    <row r="23" spans="1:37" ht="25.5" customHeight="1">
      <c r="A23" s="4"/>
      <c r="B23" s="289" t="s">
        <v>86</v>
      </c>
      <c r="C23" s="4"/>
      <c r="D23" s="4"/>
      <c r="E23" s="4"/>
      <c r="F23" s="4"/>
      <c r="G23" s="4"/>
      <c r="H23" s="4"/>
      <c r="I23" s="4"/>
      <c r="J23" s="4"/>
      <c r="K23" s="4"/>
      <c r="L23" s="341" t="s">
        <v>109</v>
      </c>
      <c r="M23" s="341"/>
      <c r="N23" s="341"/>
      <c r="O23" s="341"/>
      <c r="P23" s="341"/>
    </row>
    <row r="24" spans="1:37" ht="24.75" customHeight="1"/>
    <row r="25" spans="1:37" ht="21.75" customHeight="1"/>
  </sheetData>
  <mergeCells count="32">
    <mergeCell ref="AC17:AJ17"/>
    <mergeCell ref="R9:T9"/>
    <mergeCell ref="AC15:AJ15"/>
    <mergeCell ref="AC16:AJ16"/>
    <mergeCell ref="L22:P22"/>
    <mergeCell ref="AC11:AJ11"/>
    <mergeCell ref="AC12:AJ12"/>
    <mergeCell ref="AC13:AJ13"/>
    <mergeCell ref="AC14:AJ14"/>
    <mergeCell ref="X10:Y10"/>
    <mergeCell ref="AC10:AD10"/>
    <mergeCell ref="L23:P23"/>
    <mergeCell ref="V11:Z11"/>
    <mergeCell ref="V12:Z12"/>
    <mergeCell ref="V13:Z13"/>
    <mergeCell ref="V14:Z14"/>
    <mergeCell ref="V15:Z15"/>
    <mergeCell ref="D19:L19"/>
    <mergeCell ref="D13:L13"/>
    <mergeCell ref="D14:K14"/>
    <mergeCell ref="D15:N15"/>
    <mergeCell ref="D18:O18"/>
    <mergeCell ref="A1:P1"/>
    <mergeCell ref="A2:P2"/>
    <mergeCell ref="V8:W8"/>
    <mergeCell ref="R8:T8"/>
    <mergeCell ref="T6:V6"/>
    <mergeCell ref="V2:AI2"/>
    <mergeCell ref="Z8:AB8"/>
    <mergeCell ref="W4:Z4"/>
    <mergeCell ref="AE8:AF8"/>
    <mergeCell ref="AA6:AD6"/>
  </mergeCells>
  <printOptions horizontalCentered="1" verticalCentered="1"/>
  <pageMargins left="0.94488188976377963" right="0.43307086614173229" top="0.11811023622047245" bottom="0.11811023622047245" header="0.31496062992125984" footer="0.31496062992125984"/>
  <pageSetup paperSize="9" scale="8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showWhiteSpace="0" zoomScaleNormal="100" workbookViewId="0">
      <selection activeCell="L11" sqref="L11"/>
    </sheetView>
  </sheetViews>
  <sheetFormatPr defaultRowHeight="12.75"/>
  <sheetData>
    <row r="1" spans="1:16" ht="26.25">
      <c r="A1" s="376" t="s">
        <v>869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s="5" customFormat="1" ht="21">
      <c r="A2" s="5" t="s">
        <v>870</v>
      </c>
    </row>
    <row r="3" spans="1:16" s="5" customFormat="1" ht="21">
      <c r="A3" s="5" t="s">
        <v>883</v>
      </c>
    </row>
    <row r="4" spans="1:16" s="5" customFormat="1" ht="21">
      <c r="A4" s="5" t="s">
        <v>884</v>
      </c>
    </row>
    <row r="5" spans="1:16" s="5" customFormat="1" ht="21"/>
    <row r="6" spans="1:16" s="5" customFormat="1" ht="21"/>
    <row r="7" spans="1:16" s="5" customFormat="1" ht="21"/>
    <row r="8" spans="1:16" s="5" customFormat="1" ht="21"/>
    <row r="9" spans="1:16" s="5" customFormat="1" ht="21"/>
    <row r="10" spans="1:16" s="5" customFormat="1" ht="21"/>
    <row r="11" spans="1:16" s="5" customFormat="1" ht="21"/>
    <row r="12" spans="1:16" s="5" customFormat="1" ht="21"/>
    <row r="13" spans="1:16" s="5" customFormat="1" ht="21"/>
    <row r="14" spans="1:16" s="5" customFormat="1" ht="21"/>
    <row r="15" spans="1:16" s="5" customFormat="1" ht="21"/>
    <row r="16" spans="1:16" s="5" customFormat="1" ht="21"/>
    <row r="17" s="5" customFormat="1" ht="21"/>
    <row r="18" s="5" customFormat="1" ht="21"/>
  </sheetData>
  <mergeCells count="1">
    <mergeCell ref="A1:P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zoomScale="89" zoomScaleNormal="89" zoomScaleSheetLayoutView="98" workbookViewId="0">
      <selection activeCell="G27" sqref="G27"/>
    </sheetView>
  </sheetViews>
  <sheetFormatPr defaultColWidth="9.140625" defaultRowHeight="21.2" customHeight="1"/>
  <cols>
    <col min="1" max="1" width="1.5703125" style="147" customWidth="1"/>
    <col min="2" max="2" width="2.28515625" style="147" customWidth="1"/>
    <col min="3" max="3" width="104.5703125" style="147" bestFit="1" customWidth="1"/>
    <col min="4" max="4" width="20.7109375" style="147" customWidth="1"/>
    <col min="5" max="5" width="10.42578125" style="147" customWidth="1"/>
    <col min="6" max="8" width="9.7109375" style="147" customWidth="1"/>
    <col min="9" max="9" width="10.7109375" style="147" customWidth="1"/>
    <col min="10" max="11" width="9.7109375" style="147" customWidth="1"/>
    <col min="12" max="12" width="14.7109375" style="147" customWidth="1"/>
    <col min="13" max="13" width="2.5703125" style="147" customWidth="1"/>
    <col min="14" max="17" width="10.7109375" style="147" customWidth="1"/>
    <col min="18" max="40" width="8.7109375" style="147" customWidth="1"/>
    <col min="41" max="16384" width="9.140625" style="147"/>
  </cols>
  <sheetData>
    <row r="1" spans="1:12" ht="30.6" customHeight="1">
      <c r="A1" s="388" t="s">
        <v>192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</row>
    <row r="2" spans="1:12" ht="26.45" customHeight="1">
      <c r="A2" s="389" t="s">
        <v>43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</row>
    <row r="3" spans="1:12" ht="23.25" customHeight="1">
      <c r="A3" s="148" t="s">
        <v>44</v>
      </c>
    </row>
    <row r="4" spans="1:12" ht="24.75" customHeight="1">
      <c r="A4" s="149"/>
      <c r="B4" s="1" t="s">
        <v>102</v>
      </c>
      <c r="C4" s="1"/>
      <c r="D4" s="1" t="s">
        <v>45</v>
      </c>
      <c r="E4" s="150"/>
      <c r="F4" s="150"/>
      <c r="G4" s="150"/>
      <c r="H4" s="150"/>
      <c r="I4" s="150"/>
      <c r="J4" s="150"/>
      <c r="K4" s="150"/>
      <c r="L4" s="151"/>
    </row>
    <row r="5" spans="1:12" s="148" customFormat="1" ht="20.100000000000001" customHeight="1">
      <c r="A5" s="152"/>
      <c r="B5" s="2" t="s">
        <v>184</v>
      </c>
      <c r="C5" s="2"/>
      <c r="D5" s="2" t="s">
        <v>185</v>
      </c>
      <c r="E5" s="147"/>
      <c r="F5" s="147"/>
      <c r="G5" s="147"/>
      <c r="H5" s="147"/>
      <c r="I5" s="147"/>
      <c r="J5" s="147"/>
      <c r="K5" s="147"/>
      <c r="L5" s="153"/>
    </row>
    <row r="6" spans="1:12" ht="20.100000000000001" customHeight="1">
      <c r="A6" s="154"/>
      <c r="B6" s="3" t="s">
        <v>850</v>
      </c>
      <c r="C6" s="3"/>
      <c r="D6" s="2" t="s">
        <v>186</v>
      </c>
      <c r="E6" s="155"/>
      <c r="L6" s="153"/>
    </row>
    <row r="7" spans="1:12" ht="6" customHeight="1">
      <c r="A7" s="149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8"/>
    </row>
    <row r="8" spans="1:12" s="148" customFormat="1" ht="9.75" customHeight="1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1"/>
    </row>
    <row r="9" spans="1:12" s="148" customFormat="1" ht="20.25" customHeight="1"/>
    <row r="10" spans="1:12" s="148" customFormat="1" ht="25.5" customHeight="1">
      <c r="A10" s="148" t="s">
        <v>885</v>
      </c>
      <c r="D10" s="162" t="s">
        <v>187</v>
      </c>
      <c r="E10" s="163" t="s">
        <v>52</v>
      </c>
      <c r="F10" s="296"/>
      <c r="G10" s="294" t="s">
        <v>845</v>
      </c>
      <c r="H10" s="294"/>
      <c r="I10" s="294"/>
      <c r="J10" s="294"/>
      <c r="K10" s="294"/>
      <c r="L10" s="297"/>
    </row>
    <row r="11" spans="1:12" s="148" customFormat="1" ht="25.5" customHeight="1">
      <c r="A11" s="148" t="s">
        <v>886</v>
      </c>
      <c r="D11" s="162" t="s">
        <v>187</v>
      </c>
      <c r="E11" s="163" t="s">
        <v>52</v>
      </c>
      <c r="F11" s="295"/>
      <c r="G11" s="293" t="s">
        <v>844</v>
      </c>
      <c r="H11" s="293"/>
      <c r="I11" s="293"/>
      <c r="J11" s="293"/>
      <c r="K11" s="293"/>
      <c r="L11" s="293"/>
    </row>
    <row r="12" spans="1:12" s="148" customFormat="1" ht="20.25" customHeight="1"/>
    <row r="13" spans="1:12" ht="21.95" customHeight="1">
      <c r="A13" s="386" t="s">
        <v>888</v>
      </c>
      <c r="B13" s="386"/>
      <c r="C13" s="386"/>
      <c r="D13" s="386"/>
      <c r="E13" s="18"/>
      <c r="F13" s="18"/>
      <c r="G13" s="18"/>
      <c r="H13" s="18"/>
      <c r="I13" s="18"/>
      <c r="J13" s="18"/>
      <c r="K13" s="18"/>
      <c r="L13" s="18"/>
    </row>
    <row r="14" spans="1:12" ht="21.95" customHeight="1">
      <c r="A14" s="383" t="s">
        <v>40</v>
      </c>
      <c r="B14" s="377"/>
      <c r="C14" s="377"/>
      <c r="D14" s="263" t="s">
        <v>64</v>
      </c>
      <c r="E14" s="377" t="s">
        <v>42</v>
      </c>
      <c r="F14" s="377"/>
      <c r="G14" s="377"/>
      <c r="H14" s="377"/>
      <c r="I14" s="377"/>
      <c r="J14" s="377"/>
      <c r="K14" s="377"/>
      <c r="L14" s="378"/>
    </row>
    <row r="15" spans="1:12" s="167" customFormat="1" ht="18" customHeight="1">
      <c r="A15" s="384"/>
      <c r="B15" s="379"/>
      <c r="C15" s="379"/>
      <c r="D15" s="264" t="s">
        <v>887</v>
      </c>
      <c r="E15" s="379"/>
      <c r="F15" s="379"/>
      <c r="G15" s="379"/>
      <c r="H15" s="379"/>
      <c r="I15" s="379"/>
      <c r="J15" s="379"/>
      <c r="K15" s="379"/>
      <c r="L15" s="380"/>
    </row>
    <row r="16" spans="1:12" s="168" customFormat="1" ht="26.45" customHeight="1">
      <c r="A16" s="385"/>
      <c r="B16" s="381"/>
      <c r="C16" s="381"/>
      <c r="D16" s="265" t="s">
        <v>49</v>
      </c>
      <c r="E16" s="381"/>
      <c r="F16" s="381"/>
      <c r="G16" s="381"/>
      <c r="H16" s="381"/>
      <c r="I16" s="381"/>
      <c r="J16" s="381"/>
      <c r="K16" s="381"/>
      <c r="L16" s="382"/>
    </row>
    <row r="17" spans="1:15" ht="26.45" customHeight="1">
      <c r="A17" s="266"/>
      <c r="B17" s="267" t="s">
        <v>835</v>
      </c>
      <c r="C17" s="187"/>
      <c r="D17" s="268"/>
      <c r="E17" s="269"/>
      <c r="F17" s="269"/>
      <c r="G17" s="269"/>
      <c r="H17" s="269"/>
      <c r="I17" s="269"/>
      <c r="J17" s="269"/>
      <c r="K17" s="269"/>
      <c r="L17" s="270"/>
    </row>
    <row r="18" spans="1:15" ht="21.2" customHeight="1">
      <c r="A18" s="266"/>
      <c r="B18" s="18"/>
      <c r="C18" s="18" t="s">
        <v>851</v>
      </c>
      <c r="D18" s="298">
        <f>SUM(D19)+D33</f>
        <v>0</v>
      </c>
      <c r="E18" s="18" t="s">
        <v>836</v>
      </c>
      <c r="F18" s="269"/>
      <c r="G18" s="269"/>
      <c r="H18" s="269"/>
      <c r="I18" s="269"/>
      <c r="J18" s="269"/>
      <c r="K18" s="269"/>
      <c r="L18" s="270"/>
    </row>
    <row r="19" spans="1:15" ht="21.2" customHeight="1">
      <c r="A19" s="266"/>
      <c r="B19" s="18"/>
      <c r="C19" s="18" t="s">
        <v>46</v>
      </c>
      <c r="D19" s="298">
        <f>D20+D21</f>
        <v>0</v>
      </c>
      <c r="E19" s="18" t="s">
        <v>837</v>
      </c>
      <c r="F19" s="269"/>
      <c r="G19" s="269"/>
      <c r="H19" s="269"/>
      <c r="I19" s="269"/>
      <c r="J19" s="269"/>
      <c r="K19" s="269"/>
      <c r="L19" s="270"/>
      <c r="N19" s="172" t="s">
        <v>75</v>
      </c>
    </row>
    <row r="20" spans="1:15" ht="21.2" customHeight="1">
      <c r="A20" s="266"/>
      <c r="B20" s="18"/>
      <c r="C20" s="18" t="s">
        <v>889</v>
      </c>
      <c r="D20" s="271"/>
      <c r="E20" s="18" t="s">
        <v>47</v>
      </c>
      <c r="F20" s="269"/>
      <c r="G20" s="269"/>
      <c r="H20" s="269"/>
      <c r="I20" s="269"/>
      <c r="J20" s="269"/>
      <c r="K20" s="269"/>
      <c r="L20" s="270"/>
      <c r="N20" s="173">
        <f>SUM(D20)-'ตาราง1-2'!B11</f>
        <v>0</v>
      </c>
      <c r="O20" s="174" t="s">
        <v>76</v>
      </c>
    </row>
    <row r="21" spans="1:15" ht="21.2" customHeight="1">
      <c r="A21" s="266"/>
      <c r="B21" s="18"/>
      <c r="C21" s="18" t="s">
        <v>48</v>
      </c>
      <c r="D21" s="299">
        <f>D22+D25</f>
        <v>0</v>
      </c>
      <c r="E21" s="18" t="s">
        <v>855</v>
      </c>
      <c r="F21" s="269"/>
      <c r="G21" s="269"/>
      <c r="H21" s="269"/>
      <c r="I21" s="269"/>
      <c r="J21" s="269"/>
      <c r="K21" s="269"/>
      <c r="L21" s="270"/>
    </row>
    <row r="22" spans="1:15" ht="21.2" customHeight="1">
      <c r="A22" s="266"/>
      <c r="B22" s="18"/>
      <c r="C22" s="18" t="s">
        <v>852</v>
      </c>
      <c r="D22" s="271"/>
      <c r="E22" s="18" t="s">
        <v>890</v>
      </c>
      <c r="F22" s="269"/>
      <c r="G22" s="269"/>
      <c r="H22" s="269"/>
      <c r="I22" s="269"/>
      <c r="J22" s="269"/>
      <c r="K22" s="269"/>
      <c r="L22" s="270"/>
    </row>
    <row r="23" spans="1:15" ht="21.2" customHeight="1">
      <c r="A23" s="266"/>
      <c r="B23" s="18"/>
      <c r="C23" s="18" t="s">
        <v>60</v>
      </c>
      <c r="D23" s="268"/>
      <c r="E23" s="272" t="s">
        <v>856</v>
      </c>
      <c r="F23" s="269"/>
      <c r="G23" s="269"/>
      <c r="H23" s="269"/>
      <c r="I23" s="269"/>
      <c r="J23" s="269"/>
      <c r="K23" s="269"/>
      <c r="L23" s="270"/>
    </row>
    <row r="24" spans="1:15" ht="21.2" customHeight="1">
      <c r="A24" s="266"/>
      <c r="B24" s="18"/>
      <c r="C24" s="18" t="s">
        <v>61</v>
      </c>
      <c r="D24" s="268"/>
      <c r="E24" s="18" t="s">
        <v>857</v>
      </c>
      <c r="F24" s="269"/>
      <c r="G24" s="269"/>
      <c r="H24" s="269"/>
      <c r="I24" s="269"/>
      <c r="J24" s="269"/>
      <c r="K24" s="269"/>
      <c r="L24" s="270"/>
    </row>
    <row r="25" spans="1:15" ht="21.2" customHeight="1">
      <c r="A25" s="266"/>
      <c r="B25" s="18"/>
      <c r="C25" s="18" t="s">
        <v>853</v>
      </c>
      <c r="D25" s="300">
        <f>D26+D32</f>
        <v>0</v>
      </c>
      <c r="E25" s="269" t="s">
        <v>838</v>
      </c>
      <c r="F25" s="269"/>
      <c r="G25" s="269"/>
      <c r="H25" s="269"/>
      <c r="I25" s="269"/>
      <c r="J25" s="269"/>
      <c r="K25" s="269"/>
      <c r="L25" s="270"/>
    </row>
    <row r="26" spans="1:15" ht="21.2" customHeight="1">
      <c r="A26" s="266"/>
      <c r="B26" s="18"/>
      <c r="C26" s="18" t="s">
        <v>108</v>
      </c>
      <c r="D26" s="298">
        <f>D27+D29+D31</f>
        <v>0</v>
      </c>
      <c r="E26" s="269" t="s">
        <v>194</v>
      </c>
      <c r="F26" s="269"/>
      <c r="G26" s="269"/>
      <c r="H26" s="269"/>
      <c r="I26" s="269"/>
      <c r="J26" s="269"/>
      <c r="K26" s="269"/>
      <c r="L26" s="270"/>
    </row>
    <row r="27" spans="1:15" ht="21.2" customHeight="1">
      <c r="A27" s="266"/>
      <c r="B27" s="18"/>
      <c r="C27" s="5" t="s">
        <v>839</v>
      </c>
      <c r="D27" s="273"/>
      <c r="E27" s="5"/>
      <c r="F27" s="5"/>
      <c r="G27" s="5"/>
      <c r="H27" s="5"/>
      <c r="I27" s="5"/>
      <c r="J27" s="5"/>
      <c r="K27" s="5"/>
      <c r="L27" s="270"/>
    </row>
    <row r="28" spans="1:15" ht="21.2" customHeight="1">
      <c r="A28" s="266"/>
      <c r="B28" s="18"/>
      <c r="C28" s="5" t="s">
        <v>840</v>
      </c>
      <c r="D28" s="274"/>
      <c r="E28" s="5"/>
      <c r="F28" s="5"/>
      <c r="G28" s="5"/>
      <c r="H28" s="5"/>
      <c r="I28" s="5"/>
      <c r="J28" s="5"/>
      <c r="K28" s="5"/>
      <c r="L28" s="270"/>
    </row>
    <row r="29" spans="1:15" ht="21.2" customHeight="1">
      <c r="A29" s="266"/>
      <c r="B29" s="18"/>
      <c r="C29" s="5" t="s">
        <v>106</v>
      </c>
      <c r="D29" s="275"/>
      <c r="E29" s="5"/>
      <c r="F29" s="5"/>
      <c r="G29" s="5"/>
      <c r="H29" s="5"/>
      <c r="I29" s="5"/>
      <c r="J29" s="5"/>
      <c r="K29" s="5"/>
      <c r="L29" s="270"/>
    </row>
    <row r="30" spans="1:15" ht="21.2" customHeight="1">
      <c r="A30" s="266"/>
      <c r="B30" s="18"/>
      <c r="C30" s="5" t="s">
        <v>107</v>
      </c>
      <c r="D30" s="276"/>
      <c r="E30" s="5"/>
      <c r="F30" s="5"/>
      <c r="G30" s="5"/>
      <c r="H30" s="5"/>
      <c r="I30" s="5"/>
      <c r="J30" s="5"/>
      <c r="K30" s="5"/>
      <c r="L30" s="270"/>
    </row>
    <row r="31" spans="1:15" ht="21.2" customHeight="1">
      <c r="A31" s="266"/>
      <c r="B31" s="18"/>
      <c r="C31" s="5" t="s">
        <v>112</v>
      </c>
      <c r="D31" s="275"/>
      <c r="E31" s="5"/>
      <c r="F31" s="5"/>
      <c r="G31" s="5"/>
      <c r="H31" s="5"/>
      <c r="I31" s="5"/>
      <c r="J31" s="5"/>
      <c r="K31" s="5"/>
      <c r="L31" s="270"/>
    </row>
    <row r="32" spans="1:15" ht="21.2" customHeight="1">
      <c r="A32" s="266"/>
      <c r="B32" s="18"/>
      <c r="C32" s="11" t="s">
        <v>854</v>
      </c>
      <c r="D32" s="277"/>
      <c r="E32" s="11"/>
      <c r="F32" s="11"/>
      <c r="G32" s="11"/>
      <c r="H32" s="11"/>
      <c r="I32" s="11"/>
      <c r="J32" s="11"/>
      <c r="K32" s="11"/>
      <c r="L32" s="270"/>
    </row>
    <row r="33" spans="1:12" ht="20.25" customHeight="1">
      <c r="A33" s="266"/>
      <c r="B33" s="18"/>
      <c r="C33" s="18" t="s">
        <v>63</v>
      </c>
      <c r="D33" s="271"/>
      <c r="E33" s="269"/>
      <c r="F33" s="269"/>
      <c r="G33" s="269"/>
      <c r="H33" s="269"/>
      <c r="I33" s="269"/>
      <c r="J33" s="269"/>
      <c r="K33" s="269"/>
      <c r="L33" s="270"/>
    </row>
    <row r="34" spans="1:12" ht="20.100000000000001" customHeight="1">
      <c r="A34" s="169"/>
      <c r="C34" s="153"/>
      <c r="D34" s="175"/>
      <c r="E34" s="170"/>
      <c r="F34" s="170"/>
      <c r="G34" s="170"/>
      <c r="H34" s="170"/>
      <c r="I34" s="170"/>
      <c r="J34" s="170"/>
      <c r="K34" s="170"/>
      <c r="L34" s="171"/>
    </row>
    <row r="35" spans="1:12" ht="4.7" customHeight="1">
      <c r="A35" s="154"/>
      <c r="B35" s="155"/>
      <c r="C35" s="156" t="s">
        <v>62</v>
      </c>
      <c r="D35" s="176"/>
      <c r="E35" s="177"/>
      <c r="F35" s="177"/>
      <c r="G35" s="177"/>
      <c r="H35" s="177"/>
      <c r="I35" s="177"/>
      <c r="J35" s="177"/>
      <c r="K35" s="177"/>
      <c r="L35" s="178"/>
    </row>
    <row r="36" spans="1:12" s="179" customFormat="1" ht="33" customHeight="1">
      <c r="C36" s="13" t="s">
        <v>123</v>
      </c>
      <c r="D36" s="14" t="s">
        <v>188</v>
      </c>
      <c r="E36" s="14"/>
      <c r="F36" s="14"/>
      <c r="G36" s="15"/>
      <c r="H36" s="15"/>
      <c r="I36" s="15"/>
      <c r="J36" s="15"/>
      <c r="K36" s="15"/>
      <c r="L36" s="15"/>
    </row>
    <row r="37" spans="1:12" ht="21.2" customHeight="1">
      <c r="C37" s="16"/>
      <c r="D37" s="387" t="s">
        <v>861</v>
      </c>
      <c r="E37" s="387"/>
      <c r="F37" s="387"/>
      <c r="G37" s="387"/>
      <c r="H37" s="387"/>
      <c r="I37" s="17"/>
      <c r="J37" s="17"/>
      <c r="K37" s="17"/>
      <c r="L37" s="17"/>
    </row>
    <row r="41" spans="1:12" ht="21.2" customHeight="1">
      <c r="C41" s="148"/>
    </row>
  </sheetData>
  <sheetProtection selectLockedCells="1"/>
  <mergeCells count="6">
    <mergeCell ref="E14:L16"/>
    <mergeCell ref="A14:C16"/>
    <mergeCell ref="A13:D13"/>
    <mergeCell ref="D37:H37"/>
    <mergeCell ref="A1:L1"/>
    <mergeCell ref="A2:L2"/>
  </mergeCells>
  <phoneticPr fontId="6" type="noConversion"/>
  <printOptions horizontalCentered="1"/>
  <pageMargins left="0.11811023622047245" right="0.11811023622047245" top="3.937007874015748E-2" bottom="7.4999999999999997E-2" header="0.19685039370078741" footer="0.19685039370078741"/>
  <pageSetup paperSize="9" scale="72" orientation="landscape" useFirstPageNumber="1" r:id="rId1"/>
  <headerFooter>
    <oddHeader>&amp;R&amp;"TH SarabunPSK,ธรรมดา"&amp;14สิ่งที่ส่งมาด้วย 1</oddHeader>
    <oddFooter>&amp;Cหน้า 1</oddFooter>
  </headerFooter>
  <cellWatches>
    <cellWatch r="F19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M26"/>
  <sheetViews>
    <sheetView topLeftCell="A7" zoomScaleNormal="100" zoomScaleSheetLayoutView="98" workbookViewId="0">
      <selection activeCell="K18" sqref="K18"/>
    </sheetView>
  </sheetViews>
  <sheetFormatPr defaultColWidth="9.140625" defaultRowHeight="20.100000000000001" customHeight="1"/>
  <cols>
    <col min="1" max="1" width="35.7109375" style="18" customWidth="1"/>
    <col min="2" max="2" width="15.85546875" style="18" customWidth="1"/>
    <col min="3" max="3" width="16.42578125" style="18" customWidth="1"/>
    <col min="4" max="4" width="15.85546875" style="18" customWidth="1"/>
    <col min="5" max="5" width="19.5703125" style="18" customWidth="1"/>
    <col min="6" max="6" width="4.28515625" style="18" customWidth="1"/>
    <col min="7" max="16384" width="9.140625" style="18"/>
  </cols>
  <sheetData>
    <row r="1" spans="1:13" ht="42" customHeight="1">
      <c r="A1" s="180" t="s">
        <v>191</v>
      </c>
      <c r="B1" s="181"/>
      <c r="C1" s="181"/>
      <c r="D1" s="181"/>
      <c r="E1" s="182"/>
    </row>
    <row r="2" spans="1:13" ht="15" customHeight="1">
      <c r="E2" s="183"/>
    </row>
    <row r="3" spans="1:13" ht="27.75" customHeight="1">
      <c r="A3" s="184" t="s">
        <v>858</v>
      </c>
      <c r="B3" s="185"/>
      <c r="C3" s="185"/>
      <c r="D3" s="185"/>
      <c r="E3" s="185"/>
      <c r="H3" s="164"/>
      <c r="I3" s="186" t="s">
        <v>844</v>
      </c>
      <c r="J3" s="165"/>
      <c r="K3" s="165"/>
      <c r="L3" s="165"/>
      <c r="M3" s="165"/>
    </row>
    <row r="4" spans="1:13" ht="28.5" customHeight="1">
      <c r="A4" s="283" t="s">
        <v>891</v>
      </c>
    </row>
    <row r="5" spans="1:13" ht="18" customHeight="1">
      <c r="A5" s="187"/>
    </row>
    <row r="6" spans="1:13" ht="30.75" customHeight="1">
      <c r="A6" s="392" t="s">
        <v>0</v>
      </c>
      <c r="B6" s="390" t="s">
        <v>1</v>
      </c>
      <c r="C6" s="390" t="s">
        <v>54</v>
      </c>
      <c r="D6" s="396" t="s">
        <v>71</v>
      </c>
      <c r="E6" s="397"/>
    </row>
    <row r="7" spans="1:13" ht="26.45" customHeight="1">
      <c r="A7" s="393"/>
      <c r="B7" s="395"/>
      <c r="C7" s="395"/>
      <c r="D7" s="188" t="s">
        <v>2</v>
      </c>
      <c r="E7" s="390" t="s">
        <v>3</v>
      </c>
    </row>
    <row r="8" spans="1:13" ht="25.5" customHeight="1">
      <c r="A8" s="394"/>
      <c r="B8" s="391"/>
      <c r="C8" s="189" t="s">
        <v>59</v>
      </c>
      <c r="D8" s="189" t="s">
        <v>72</v>
      </c>
      <c r="E8" s="391"/>
      <c r="H8" s="172" t="s">
        <v>82</v>
      </c>
    </row>
    <row r="9" spans="1:13" ht="13.7" customHeight="1">
      <c r="A9" s="190"/>
      <c r="B9" s="301"/>
      <c r="C9" s="191"/>
      <c r="D9" s="191"/>
      <c r="E9" s="191"/>
    </row>
    <row r="10" spans="1:13" ht="30.75" customHeight="1">
      <c r="A10" s="192" t="s">
        <v>4</v>
      </c>
      <c r="B10" s="302">
        <f>ข้อมูลเฉพาะ!D18</f>
        <v>0</v>
      </c>
      <c r="C10" s="193"/>
      <c r="D10" s="193"/>
      <c r="E10" s="193"/>
      <c r="H10" s="194">
        <f>SUM(B10)-ข้อมูลเฉพาะ!D18</f>
        <v>0</v>
      </c>
      <c r="I10" s="174" t="s">
        <v>76</v>
      </c>
      <c r="L10" s="195"/>
    </row>
    <row r="11" spans="1:13" ht="30.75" customHeight="1">
      <c r="A11" s="196" t="s">
        <v>5</v>
      </c>
      <c r="B11" s="302">
        <f>ข้อมูลเฉพาะ!D20</f>
        <v>0</v>
      </c>
      <c r="C11" s="197"/>
      <c r="D11" s="197"/>
      <c r="E11" s="197"/>
      <c r="H11" s="198">
        <f>B11-ข้อมูลเฉพาะ!D20</f>
        <v>0</v>
      </c>
      <c r="I11" s="174" t="s">
        <v>76</v>
      </c>
    </row>
    <row r="12" spans="1:13" ht="30.75" customHeight="1">
      <c r="A12" s="199" t="s">
        <v>6</v>
      </c>
      <c r="B12" s="302">
        <f>ข้อมูลเฉพาะ!D21</f>
        <v>0</v>
      </c>
      <c r="C12" s="200">
        <v>0</v>
      </c>
      <c r="D12" s="200">
        <v>0</v>
      </c>
      <c r="E12" s="201"/>
      <c r="H12" s="194">
        <f>SUM(B12)-ข้อมูลเฉพาะ!D21</f>
        <v>0</v>
      </c>
      <c r="I12" s="174" t="s">
        <v>76</v>
      </c>
    </row>
    <row r="13" spans="1:13" ht="23.25" customHeight="1">
      <c r="B13" s="202"/>
      <c r="C13" s="202"/>
      <c r="D13" s="202"/>
      <c r="E13" s="203"/>
    </row>
    <row r="14" spans="1:13" s="184" customFormat="1" ht="24.95" customHeight="1">
      <c r="A14" s="184" t="s">
        <v>859</v>
      </c>
      <c r="B14" s="185"/>
      <c r="C14" s="185"/>
      <c r="D14" s="185"/>
      <c r="E14" s="185"/>
      <c r="F14" s="18"/>
    </row>
    <row r="15" spans="1:13" ht="27" customHeight="1">
      <c r="A15" s="283" t="s">
        <v>892</v>
      </c>
      <c r="H15" s="18" t="s">
        <v>77</v>
      </c>
    </row>
    <row r="16" spans="1:13" ht="19.5" customHeight="1">
      <c r="A16" s="187"/>
    </row>
    <row r="17" spans="1:9" ht="32.25" customHeight="1">
      <c r="A17" s="390" t="s">
        <v>32</v>
      </c>
      <c r="B17" s="396" t="s">
        <v>73</v>
      </c>
      <c r="C17" s="398"/>
      <c r="D17" s="397"/>
      <c r="E17" s="204"/>
    </row>
    <row r="18" spans="1:9" ht="30.2" customHeight="1">
      <c r="A18" s="391"/>
      <c r="B18" s="189" t="s">
        <v>7</v>
      </c>
      <c r="C18" s="189" t="s">
        <v>8</v>
      </c>
      <c r="D18" s="189" t="s">
        <v>9</v>
      </c>
    </row>
    <row r="19" spans="1:9" ht="24.95" customHeight="1">
      <c r="A19" s="205" t="s">
        <v>10</v>
      </c>
      <c r="B19" s="303">
        <f>C19+D19</f>
        <v>0</v>
      </c>
      <c r="C19" s="206"/>
      <c r="D19" s="206"/>
      <c r="E19" s="202"/>
    </row>
    <row r="20" spans="1:9" ht="24.95" customHeight="1">
      <c r="A20" s="207" t="s">
        <v>11</v>
      </c>
      <c r="B20" s="303">
        <f t="shared" ref="B20:B23" si="0">C20+D20</f>
        <v>0</v>
      </c>
      <c r="C20" s="197"/>
      <c r="D20" s="197"/>
      <c r="E20" s="202"/>
    </row>
    <row r="21" spans="1:9" ht="24.95" customHeight="1">
      <c r="A21" s="207" t="s">
        <v>12</v>
      </c>
      <c r="B21" s="303">
        <f t="shared" si="0"/>
        <v>0</v>
      </c>
      <c r="C21" s="197"/>
      <c r="D21" s="197"/>
      <c r="E21" s="202"/>
    </row>
    <row r="22" spans="1:9" ht="24.95" customHeight="1">
      <c r="A22" s="208" t="s">
        <v>13</v>
      </c>
      <c r="B22" s="303">
        <f t="shared" si="0"/>
        <v>0</v>
      </c>
      <c r="C22" s="200"/>
      <c r="D22" s="200"/>
      <c r="E22" s="202"/>
      <c r="H22" s="172" t="s">
        <v>78</v>
      </c>
    </row>
    <row r="23" spans="1:9" ht="32.25" customHeight="1">
      <c r="A23" s="209" t="s">
        <v>7</v>
      </c>
      <c r="B23" s="304">
        <f t="shared" si="0"/>
        <v>0</v>
      </c>
      <c r="C23" s="305">
        <f>SUM(C19:C22)</f>
        <v>0</v>
      </c>
      <c r="D23" s="305">
        <f>SUM(D19:D22)</f>
        <v>0</v>
      </c>
      <c r="E23" s="210"/>
      <c r="H23" s="211">
        <f>B11-B23</f>
        <v>0</v>
      </c>
      <c r="I23" s="174" t="s">
        <v>76</v>
      </c>
    </row>
    <row r="24" spans="1:9" ht="9.75" customHeight="1">
      <c r="A24" s="212"/>
      <c r="B24" s="213"/>
      <c r="C24" s="214"/>
      <c r="D24" s="214"/>
      <c r="E24" s="215"/>
      <c r="H24" s="211"/>
      <c r="I24" s="174"/>
    </row>
    <row r="25" spans="1:9" ht="23.25" customHeight="1">
      <c r="A25" s="19" t="s">
        <v>122</v>
      </c>
      <c r="B25" s="387" t="s">
        <v>189</v>
      </c>
      <c r="C25" s="387"/>
      <c r="D25" s="387"/>
    </row>
    <row r="26" spans="1:9" ht="20.100000000000001" customHeight="1">
      <c r="A26" s="16"/>
      <c r="B26" s="387" t="s">
        <v>860</v>
      </c>
      <c r="C26" s="387"/>
      <c r="D26" s="387"/>
    </row>
  </sheetData>
  <sheetProtection selectLockedCells="1"/>
  <mergeCells count="9">
    <mergeCell ref="B26:D26"/>
    <mergeCell ref="B25:D25"/>
    <mergeCell ref="A17:A18"/>
    <mergeCell ref="A6:A8"/>
    <mergeCell ref="B6:B8"/>
    <mergeCell ref="E7:E8"/>
    <mergeCell ref="C6:C7"/>
    <mergeCell ref="D6:E6"/>
    <mergeCell ref="B17:D17"/>
  </mergeCells>
  <phoneticPr fontId="0" type="noConversion"/>
  <printOptions horizontalCentered="1"/>
  <pageMargins left="3.937007874015748E-2" right="3.937007874015748E-2" top="0.59055118110236227" bottom="0.39370078740157483" header="0.23622047244094491" footer="0.15748031496062992"/>
  <pageSetup paperSize="9" scale="90" orientation="portrait" r:id="rId1"/>
  <headerFooter alignWithMargins="0">
    <oddFooter>&amp;Cหน้า &amp;[2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L50"/>
  <sheetViews>
    <sheetView topLeftCell="A37" zoomScale="95" zoomScaleNormal="95" zoomScaleSheetLayoutView="106" workbookViewId="0">
      <selection activeCell="A3" sqref="A3"/>
    </sheetView>
  </sheetViews>
  <sheetFormatPr defaultColWidth="9.140625" defaultRowHeight="20.100000000000001" customHeight="1"/>
  <cols>
    <col min="1" max="1" width="25.85546875" style="147" customWidth="1"/>
    <col min="2" max="2" width="25.5703125" style="147" customWidth="1"/>
    <col min="3" max="3" width="9.140625" style="147" customWidth="1"/>
    <col min="4" max="4" width="11.42578125" style="147" customWidth="1"/>
    <col min="5" max="5" width="11" style="147" customWidth="1"/>
    <col min="6" max="6" width="10.85546875" style="147" customWidth="1"/>
    <col min="7" max="7" width="11.28515625" style="147" customWidth="1"/>
    <col min="8" max="8" width="4.7109375" style="147" customWidth="1"/>
    <col min="9" max="13" width="9.140625" style="147"/>
    <col min="14" max="14" width="12.140625" style="147" customWidth="1"/>
    <col min="15" max="16384" width="9.140625" style="147"/>
  </cols>
  <sheetData>
    <row r="1" spans="1:7" s="184" customFormat="1" ht="24.95" customHeight="1">
      <c r="A1" s="407" t="s">
        <v>863</v>
      </c>
      <c r="B1" s="407"/>
      <c r="C1" s="407"/>
      <c r="D1" s="407"/>
      <c r="E1" s="407"/>
      <c r="F1" s="407"/>
      <c r="G1" s="407"/>
    </row>
    <row r="2" spans="1:7" s="184" customFormat="1" ht="24.95" customHeight="1">
      <c r="A2" s="184" t="s">
        <v>893</v>
      </c>
    </row>
    <row r="3" spans="1:7" s="217" customFormat="1" ht="20.100000000000001" customHeight="1">
      <c r="A3" s="216"/>
      <c r="B3" s="216"/>
      <c r="C3" s="216"/>
      <c r="D3" s="216"/>
    </row>
    <row r="4" spans="1:7" s="219" customFormat="1" ht="26.45" customHeight="1">
      <c r="A4" s="411" t="s">
        <v>14</v>
      </c>
      <c r="B4" s="411" t="s">
        <v>15</v>
      </c>
      <c r="C4" s="218" t="s">
        <v>41</v>
      </c>
      <c r="D4" s="218" t="s">
        <v>16</v>
      </c>
      <c r="E4" s="408" t="s">
        <v>31</v>
      </c>
      <c r="F4" s="409"/>
      <c r="G4" s="410"/>
    </row>
    <row r="5" spans="1:7" s="219" customFormat="1" ht="26.45" customHeight="1">
      <c r="A5" s="412"/>
      <c r="B5" s="413"/>
      <c r="C5" s="218" t="s">
        <v>14</v>
      </c>
      <c r="D5" s="218" t="s">
        <v>17</v>
      </c>
      <c r="E5" s="218" t="s">
        <v>7</v>
      </c>
      <c r="F5" s="218" t="s">
        <v>8</v>
      </c>
      <c r="G5" s="218" t="s">
        <v>9</v>
      </c>
    </row>
    <row r="6" spans="1:7" s="222" customFormat="1" ht="27.75" customHeight="1">
      <c r="A6" s="284" t="s">
        <v>34</v>
      </c>
      <c r="B6" s="238" t="s">
        <v>33</v>
      </c>
      <c r="C6" s="285" t="s">
        <v>66</v>
      </c>
      <c r="D6" s="285" t="s">
        <v>66</v>
      </c>
      <c r="E6" s="306">
        <f>SUM(F6:G6)</f>
        <v>0</v>
      </c>
      <c r="F6" s="286"/>
      <c r="G6" s="286"/>
    </row>
    <row r="7" spans="1:7" s="222" customFormat="1" ht="20.100000000000001" customHeight="1">
      <c r="A7" s="223"/>
      <c r="B7" s="403" t="s">
        <v>18</v>
      </c>
      <c r="C7" s="405" t="s">
        <v>67</v>
      </c>
      <c r="D7" s="224" t="s">
        <v>67</v>
      </c>
      <c r="E7" s="307">
        <f t="shared" ref="E7:E45" si="0">SUM(F7:G7)</f>
        <v>0</v>
      </c>
      <c r="F7" s="225"/>
      <c r="G7" s="225"/>
    </row>
    <row r="8" spans="1:7" s="222" customFormat="1" ht="20.100000000000001" customHeight="1">
      <c r="A8" s="223"/>
      <c r="B8" s="404"/>
      <c r="C8" s="406"/>
      <c r="D8" s="226" t="s">
        <v>68</v>
      </c>
      <c r="E8" s="308">
        <f t="shared" si="0"/>
        <v>0</v>
      </c>
      <c r="F8" s="227"/>
      <c r="G8" s="227"/>
    </row>
    <row r="9" spans="1:7" s="222" customFormat="1" ht="20.100000000000001" customHeight="1">
      <c r="A9" s="223"/>
      <c r="B9" s="401" t="s">
        <v>19</v>
      </c>
      <c r="C9" s="399" t="s">
        <v>68</v>
      </c>
      <c r="D9" s="228" t="s">
        <v>68</v>
      </c>
      <c r="E9" s="309">
        <f t="shared" si="0"/>
        <v>0</v>
      </c>
      <c r="F9" s="229"/>
      <c r="G9" s="229"/>
    </row>
    <row r="10" spans="1:7" s="222" customFormat="1" ht="20.100000000000001" customHeight="1">
      <c r="A10" s="223"/>
      <c r="B10" s="402"/>
      <c r="C10" s="400"/>
      <c r="D10" s="230" t="s">
        <v>69</v>
      </c>
      <c r="E10" s="310">
        <f t="shared" si="0"/>
        <v>0</v>
      </c>
      <c r="F10" s="231"/>
      <c r="G10" s="231"/>
    </row>
    <row r="11" spans="1:7" s="222" customFormat="1" ht="20.100000000000001" customHeight="1">
      <c r="A11" s="223"/>
      <c r="B11" s="403" t="s">
        <v>20</v>
      </c>
      <c r="C11" s="405" t="s">
        <v>69</v>
      </c>
      <c r="D11" s="224" t="s">
        <v>69</v>
      </c>
      <c r="E11" s="307">
        <f t="shared" si="0"/>
        <v>0</v>
      </c>
      <c r="F11" s="225"/>
      <c r="G11" s="225"/>
    </row>
    <row r="12" spans="1:7" s="222" customFormat="1" ht="20.100000000000001" customHeight="1">
      <c r="A12" s="223"/>
      <c r="B12" s="404"/>
      <c r="C12" s="406"/>
      <c r="D12" s="226" t="s">
        <v>70</v>
      </c>
      <c r="E12" s="308">
        <f t="shared" si="0"/>
        <v>0</v>
      </c>
      <c r="F12" s="227"/>
      <c r="G12" s="227"/>
    </row>
    <row r="13" spans="1:7" s="222" customFormat="1" ht="30.2" customHeight="1">
      <c r="A13" s="232"/>
      <c r="B13" s="233" t="s">
        <v>21</v>
      </c>
      <c r="C13" s="234" t="s">
        <v>70</v>
      </c>
      <c r="D13" s="234" t="s">
        <v>70</v>
      </c>
      <c r="E13" s="311">
        <f t="shared" si="0"/>
        <v>0</v>
      </c>
      <c r="F13" s="235"/>
      <c r="G13" s="235"/>
    </row>
    <row r="14" spans="1:7" s="222" customFormat="1" ht="30.75" customHeight="1">
      <c r="A14" s="287" t="s">
        <v>35</v>
      </c>
      <c r="B14" s="236" t="s">
        <v>33</v>
      </c>
      <c r="C14" s="237" t="s">
        <v>66</v>
      </c>
      <c r="D14" s="237" t="s">
        <v>66</v>
      </c>
      <c r="E14" s="312">
        <f t="shared" si="0"/>
        <v>0</v>
      </c>
      <c r="F14" s="288"/>
      <c r="G14" s="288"/>
    </row>
    <row r="15" spans="1:7" s="222" customFormat="1" ht="18.75">
      <c r="A15" s="223"/>
      <c r="B15" s="403" t="s">
        <v>24</v>
      </c>
      <c r="C15" s="405" t="s">
        <v>67</v>
      </c>
      <c r="D15" s="224" t="s">
        <v>67</v>
      </c>
      <c r="E15" s="307">
        <f t="shared" si="0"/>
        <v>0</v>
      </c>
      <c r="F15" s="225"/>
      <c r="G15" s="225"/>
    </row>
    <row r="16" spans="1:7" s="222" customFormat="1" ht="18.75">
      <c r="A16" s="223"/>
      <c r="B16" s="404"/>
      <c r="C16" s="406"/>
      <c r="D16" s="226" t="s">
        <v>68</v>
      </c>
      <c r="E16" s="308">
        <f t="shared" si="0"/>
        <v>0</v>
      </c>
      <c r="F16" s="227"/>
      <c r="G16" s="227"/>
    </row>
    <row r="17" spans="1:7" s="222" customFormat="1" ht="18.75">
      <c r="A17" s="223"/>
      <c r="B17" s="401" t="s">
        <v>23</v>
      </c>
      <c r="C17" s="399" t="s">
        <v>68</v>
      </c>
      <c r="D17" s="228" t="s">
        <v>68</v>
      </c>
      <c r="E17" s="309">
        <f t="shared" si="0"/>
        <v>0</v>
      </c>
      <c r="F17" s="229"/>
      <c r="G17" s="229"/>
    </row>
    <row r="18" spans="1:7" s="222" customFormat="1" ht="18.75">
      <c r="A18" s="223"/>
      <c r="B18" s="402"/>
      <c r="C18" s="400"/>
      <c r="D18" s="230" t="s">
        <v>69</v>
      </c>
      <c r="E18" s="310">
        <f t="shared" si="0"/>
        <v>0</v>
      </c>
      <c r="F18" s="231"/>
      <c r="G18" s="231"/>
    </row>
    <row r="19" spans="1:7" s="222" customFormat="1" ht="18.75">
      <c r="A19" s="223"/>
      <c r="B19" s="403" t="s">
        <v>22</v>
      </c>
      <c r="C19" s="405" t="s">
        <v>69</v>
      </c>
      <c r="D19" s="224" t="s">
        <v>69</v>
      </c>
      <c r="E19" s="307">
        <f t="shared" si="0"/>
        <v>0</v>
      </c>
      <c r="F19" s="225"/>
      <c r="G19" s="225"/>
    </row>
    <row r="20" spans="1:7" s="222" customFormat="1" ht="18.75">
      <c r="A20" s="232"/>
      <c r="B20" s="404"/>
      <c r="C20" s="406"/>
      <c r="D20" s="226" t="s">
        <v>70</v>
      </c>
      <c r="E20" s="308">
        <f t="shared" si="0"/>
        <v>0</v>
      </c>
      <c r="F20" s="227"/>
      <c r="G20" s="227"/>
    </row>
    <row r="21" spans="1:7" s="222" customFormat="1" ht="30.75" customHeight="1">
      <c r="A21" s="284" t="s">
        <v>36</v>
      </c>
      <c r="B21" s="238" t="s">
        <v>33</v>
      </c>
      <c r="C21" s="239" t="s">
        <v>66</v>
      </c>
      <c r="D21" s="239" t="s">
        <v>66</v>
      </c>
      <c r="E21" s="313">
        <f t="shared" si="0"/>
        <v>0</v>
      </c>
      <c r="F21" s="221"/>
      <c r="G21" s="221"/>
    </row>
    <row r="22" spans="1:7" s="222" customFormat="1" ht="18.75">
      <c r="A22" s="315" t="s">
        <v>847</v>
      </c>
      <c r="B22" s="403" t="s">
        <v>18</v>
      </c>
      <c r="C22" s="405" t="s">
        <v>67</v>
      </c>
      <c r="D22" s="224" t="s">
        <v>67</v>
      </c>
      <c r="E22" s="307">
        <f t="shared" si="0"/>
        <v>0</v>
      </c>
      <c r="F22" s="225"/>
      <c r="G22" s="225"/>
    </row>
    <row r="23" spans="1:7" s="222" customFormat="1" ht="18.75">
      <c r="A23" s="223"/>
      <c r="B23" s="404"/>
      <c r="C23" s="406"/>
      <c r="D23" s="226" t="s">
        <v>68</v>
      </c>
      <c r="E23" s="308">
        <f t="shared" si="0"/>
        <v>0</v>
      </c>
      <c r="F23" s="227"/>
      <c r="G23" s="227"/>
    </row>
    <row r="24" spans="1:7" s="222" customFormat="1" ht="20.100000000000001" customHeight="1">
      <c r="A24" s="223"/>
      <c r="B24" s="401" t="s">
        <v>19</v>
      </c>
      <c r="C24" s="399" t="s">
        <v>68</v>
      </c>
      <c r="D24" s="228" t="s">
        <v>68</v>
      </c>
      <c r="E24" s="309">
        <f t="shared" si="0"/>
        <v>0</v>
      </c>
      <c r="F24" s="229"/>
      <c r="G24" s="229"/>
    </row>
    <row r="25" spans="1:7" s="222" customFormat="1" ht="20.100000000000001" customHeight="1">
      <c r="A25" s="223"/>
      <c r="B25" s="402"/>
      <c r="C25" s="400"/>
      <c r="D25" s="230" t="s">
        <v>69</v>
      </c>
      <c r="E25" s="310">
        <f t="shared" si="0"/>
        <v>0</v>
      </c>
      <c r="F25" s="231"/>
      <c r="G25" s="231"/>
    </row>
    <row r="26" spans="1:7" s="222" customFormat="1" ht="18.75">
      <c r="A26" s="223"/>
      <c r="B26" s="403" t="s">
        <v>20</v>
      </c>
      <c r="C26" s="405" t="s">
        <v>69</v>
      </c>
      <c r="D26" s="224" t="s">
        <v>69</v>
      </c>
      <c r="E26" s="307">
        <f t="shared" si="0"/>
        <v>0</v>
      </c>
      <c r="F26" s="225"/>
      <c r="G26" s="225"/>
    </row>
    <row r="27" spans="1:7" s="222" customFormat="1" ht="18.75">
      <c r="A27" s="223"/>
      <c r="B27" s="404"/>
      <c r="C27" s="406"/>
      <c r="D27" s="226" t="s">
        <v>70</v>
      </c>
      <c r="E27" s="308">
        <f t="shared" si="0"/>
        <v>0</v>
      </c>
      <c r="F27" s="227"/>
      <c r="G27" s="227"/>
    </row>
    <row r="28" spans="1:7" s="222" customFormat="1" ht="18.75">
      <c r="A28" s="232"/>
      <c r="B28" s="233" t="s">
        <v>21</v>
      </c>
      <c r="C28" s="234" t="s">
        <v>70</v>
      </c>
      <c r="D28" s="234" t="s">
        <v>70</v>
      </c>
      <c r="E28" s="311">
        <f t="shared" si="0"/>
        <v>0</v>
      </c>
      <c r="F28" s="235"/>
      <c r="G28" s="235"/>
    </row>
    <row r="29" spans="1:7" s="222" customFormat="1" ht="28.5" customHeight="1">
      <c r="A29" s="284" t="s">
        <v>37</v>
      </c>
      <c r="B29" s="238" t="s">
        <v>33</v>
      </c>
      <c r="C29" s="239" t="s">
        <v>66</v>
      </c>
      <c r="D29" s="239" t="s">
        <v>66</v>
      </c>
      <c r="E29" s="313">
        <f t="shared" si="0"/>
        <v>0</v>
      </c>
      <c r="F29" s="221"/>
      <c r="G29" s="221"/>
    </row>
    <row r="30" spans="1:7" s="222" customFormat="1" ht="20.100000000000001" customHeight="1">
      <c r="A30" s="315" t="s">
        <v>847</v>
      </c>
      <c r="B30" s="403" t="s">
        <v>24</v>
      </c>
      <c r="C30" s="405" t="s">
        <v>67</v>
      </c>
      <c r="D30" s="224" t="s">
        <v>67</v>
      </c>
      <c r="E30" s="307">
        <f t="shared" si="0"/>
        <v>0</v>
      </c>
      <c r="F30" s="225"/>
      <c r="G30" s="225"/>
    </row>
    <row r="31" spans="1:7" s="222" customFormat="1" ht="20.100000000000001" customHeight="1">
      <c r="A31" s="223"/>
      <c r="B31" s="404"/>
      <c r="C31" s="406"/>
      <c r="D31" s="226" t="s">
        <v>68</v>
      </c>
      <c r="E31" s="308">
        <f t="shared" si="0"/>
        <v>0</v>
      </c>
      <c r="F31" s="227"/>
      <c r="G31" s="227"/>
    </row>
    <row r="32" spans="1:7" s="222" customFormat="1" ht="18.75">
      <c r="A32" s="223"/>
      <c r="B32" s="401" t="s">
        <v>23</v>
      </c>
      <c r="C32" s="399" t="s">
        <v>68</v>
      </c>
      <c r="D32" s="228" t="s">
        <v>68</v>
      </c>
      <c r="E32" s="309">
        <f t="shared" si="0"/>
        <v>0</v>
      </c>
      <c r="F32" s="229"/>
      <c r="G32" s="229"/>
    </row>
    <row r="33" spans="1:12" s="222" customFormat="1" ht="18.75">
      <c r="A33" s="223"/>
      <c r="B33" s="402"/>
      <c r="C33" s="400"/>
      <c r="D33" s="230" t="s">
        <v>69</v>
      </c>
      <c r="E33" s="310">
        <f t="shared" si="0"/>
        <v>0</v>
      </c>
      <c r="F33" s="231"/>
      <c r="G33" s="231"/>
    </row>
    <row r="34" spans="1:12" s="222" customFormat="1" ht="18.75">
      <c r="A34" s="223"/>
      <c r="B34" s="403" t="s">
        <v>22</v>
      </c>
      <c r="C34" s="405" t="s">
        <v>69</v>
      </c>
      <c r="D34" s="224" t="s">
        <v>69</v>
      </c>
      <c r="E34" s="307">
        <f t="shared" si="0"/>
        <v>0</v>
      </c>
      <c r="F34" s="225"/>
      <c r="G34" s="225"/>
    </row>
    <row r="35" spans="1:12" s="222" customFormat="1" ht="18" customHeight="1">
      <c r="A35" s="232"/>
      <c r="B35" s="404"/>
      <c r="C35" s="406"/>
      <c r="D35" s="226" t="s">
        <v>70</v>
      </c>
      <c r="E35" s="308">
        <f t="shared" si="0"/>
        <v>0</v>
      </c>
      <c r="F35" s="227"/>
      <c r="G35" s="227"/>
    </row>
    <row r="36" spans="1:12" s="222" customFormat="1" ht="20.100000000000001" customHeight="1">
      <c r="A36" s="220" t="s">
        <v>38</v>
      </c>
      <c r="B36" s="403" t="s">
        <v>33</v>
      </c>
      <c r="C36" s="405" t="s">
        <v>66</v>
      </c>
      <c r="D36" s="224" t="s">
        <v>66</v>
      </c>
      <c r="E36" s="307">
        <f t="shared" si="0"/>
        <v>0</v>
      </c>
      <c r="F36" s="225"/>
      <c r="G36" s="225"/>
    </row>
    <row r="37" spans="1:12" s="222" customFormat="1" ht="20.100000000000001" customHeight="1">
      <c r="A37" s="223"/>
      <c r="B37" s="404"/>
      <c r="C37" s="406"/>
      <c r="D37" s="226" t="s">
        <v>67</v>
      </c>
      <c r="E37" s="308">
        <f t="shared" si="0"/>
        <v>0</v>
      </c>
      <c r="F37" s="227"/>
      <c r="G37" s="227"/>
    </row>
    <row r="38" spans="1:12" s="222" customFormat="1" ht="20.100000000000001" customHeight="1">
      <c r="A38" s="223"/>
      <c r="B38" s="403" t="s">
        <v>28</v>
      </c>
      <c r="C38" s="405" t="s">
        <v>67</v>
      </c>
      <c r="D38" s="224" t="s">
        <v>67</v>
      </c>
      <c r="E38" s="307">
        <f t="shared" si="0"/>
        <v>0</v>
      </c>
      <c r="F38" s="225"/>
      <c r="G38" s="225"/>
    </row>
    <row r="39" spans="1:12" s="222" customFormat="1" ht="20.100000000000001" customHeight="1">
      <c r="A39" s="223"/>
      <c r="B39" s="404"/>
      <c r="C39" s="406"/>
      <c r="D39" s="226" t="s">
        <v>68</v>
      </c>
      <c r="E39" s="308">
        <f t="shared" si="0"/>
        <v>0</v>
      </c>
      <c r="F39" s="227"/>
      <c r="G39" s="227"/>
    </row>
    <row r="40" spans="1:12" s="222" customFormat="1" ht="18.75">
      <c r="A40" s="223"/>
      <c r="B40" s="401" t="s">
        <v>27</v>
      </c>
      <c r="C40" s="399" t="s">
        <v>68</v>
      </c>
      <c r="D40" s="228" t="s">
        <v>68</v>
      </c>
      <c r="E40" s="309">
        <f t="shared" si="0"/>
        <v>0</v>
      </c>
      <c r="F40" s="229"/>
      <c r="G40" s="229"/>
    </row>
    <row r="41" spans="1:12" s="222" customFormat="1" ht="18.75">
      <c r="A41" s="223"/>
      <c r="B41" s="402"/>
      <c r="C41" s="400"/>
      <c r="D41" s="230" t="s">
        <v>69</v>
      </c>
      <c r="E41" s="310">
        <f t="shared" si="0"/>
        <v>0</v>
      </c>
      <c r="F41" s="231"/>
      <c r="G41" s="231"/>
    </row>
    <row r="42" spans="1:12" s="222" customFormat="1" ht="18.75">
      <c r="A42" s="223"/>
      <c r="B42" s="403" t="s">
        <v>26</v>
      </c>
      <c r="C42" s="405" t="s">
        <v>69</v>
      </c>
      <c r="D42" s="224" t="s">
        <v>69</v>
      </c>
      <c r="E42" s="307">
        <f t="shared" si="0"/>
        <v>0</v>
      </c>
      <c r="F42" s="225"/>
      <c r="G42" s="225"/>
    </row>
    <row r="43" spans="1:12" s="222" customFormat="1" ht="18.75">
      <c r="A43" s="223"/>
      <c r="B43" s="404"/>
      <c r="C43" s="406"/>
      <c r="D43" s="226" t="s">
        <v>70</v>
      </c>
      <c r="E43" s="308">
        <f t="shared" si="0"/>
        <v>0</v>
      </c>
      <c r="F43" s="227"/>
      <c r="G43" s="227"/>
    </row>
    <row r="44" spans="1:12" s="241" customFormat="1" ht="23.25" customHeight="1">
      <c r="A44" s="240"/>
      <c r="B44" s="233" t="s">
        <v>25</v>
      </c>
      <c r="C44" s="234" t="s">
        <v>70</v>
      </c>
      <c r="D44" s="234" t="s">
        <v>70</v>
      </c>
      <c r="E44" s="311">
        <f t="shared" si="0"/>
        <v>0</v>
      </c>
      <c r="F44" s="235"/>
      <c r="G44" s="235"/>
    </row>
    <row r="45" spans="1:12" s="241" customFormat="1" ht="21.2" customHeight="1">
      <c r="A45" s="242" t="s">
        <v>39</v>
      </c>
      <c r="B45" s="243" t="s">
        <v>33</v>
      </c>
      <c r="C45" s="244" t="s">
        <v>29</v>
      </c>
      <c r="D45" s="244" t="s">
        <v>29</v>
      </c>
      <c r="E45" s="309">
        <f t="shared" si="0"/>
        <v>0</v>
      </c>
      <c r="F45" s="229"/>
      <c r="G45" s="229"/>
      <c r="I45" s="172" t="s">
        <v>79</v>
      </c>
    </row>
    <row r="46" spans="1:12" s="241" customFormat="1" ht="21.2" customHeight="1">
      <c r="A46" s="245"/>
      <c r="B46" s="246"/>
      <c r="C46" s="246"/>
      <c r="D46" s="247"/>
      <c r="E46" s="308"/>
      <c r="F46" s="227"/>
      <c r="G46" s="227"/>
      <c r="I46" s="248" t="s">
        <v>7</v>
      </c>
      <c r="J46" s="248" t="s">
        <v>8</v>
      </c>
      <c r="K46" s="248" t="s">
        <v>9</v>
      </c>
    </row>
    <row r="47" spans="1:12" s="241" customFormat="1" ht="27" customHeight="1" thickBot="1">
      <c r="A47" s="414" t="s">
        <v>30</v>
      </c>
      <c r="B47" s="415"/>
      <c r="C47" s="415"/>
      <c r="D47" s="416"/>
      <c r="E47" s="314">
        <f>SUM(E6:E46)</f>
        <v>0</v>
      </c>
      <c r="F47" s="314">
        <f>SUM(F6:F46)</f>
        <v>0</v>
      </c>
      <c r="G47" s="314">
        <f>SUM(G6:G46)</f>
        <v>0</v>
      </c>
      <c r="I47" s="249">
        <f>SUM(E47)-'ตาราง1-2'!B23</f>
        <v>0</v>
      </c>
      <c r="J47" s="249">
        <f>SUM(F47)-'ตาราง1-2'!C23</f>
        <v>0</v>
      </c>
      <c r="K47" s="249">
        <f>SUM(G47)-'ตาราง1-2'!D23</f>
        <v>0</v>
      </c>
      <c r="L47" s="174" t="s">
        <v>76</v>
      </c>
    </row>
    <row r="48" spans="1:12" s="241" customFormat="1" ht="23.25" customHeight="1" thickTop="1"/>
    <row r="49" spans="1:10" s="250" customFormat="1" ht="33" customHeight="1">
      <c r="A49" s="20" t="s">
        <v>124</v>
      </c>
      <c r="B49" s="16" t="s">
        <v>864</v>
      </c>
      <c r="C49" s="16"/>
      <c r="D49" s="16"/>
      <c r="E49" s="15"/>
      <c r="F49" s="15"/>
      <c r="G49" s="15"/>
      <c r="H49" s="179"/>
      <c r="I49" s="179"/>
      <c r="J49" s="179"/>
    </row>
    <row r="50" spans="1:10" ht="20.100000000000001" customHeight="1">
      <c r="A50" s="16"/>
      <c r="B50" s="387" t="s">
        <v>862</v>
      </c>
      <c r="C50" s="387"/>
      <c r="D50" s="387"/>
      <c r="E50" s="387"/>
      <c r="F50" s="387"/>
      <c r="G50" s="17"/>
      <c r="H50" s="179"/>
      <c r="I50" s="179"/>
      <c r="J50" s="179"/>
    </row>
  </sheetData>
  <sheetProtection selectLockedCells="1"/>
  <mergeCells count="38">
    <mergeCell ref="B50:F50"/>
    <mergeCell ref="B42:B43"/>
    <mergeCell ref="C42:C43"/>
    <mergeCell ref="B34:B35"/>
    <mergeCell ref="C34:C35"/>
    <mergeCell ref="B38:B39"/>
    <mergeCell ref="C38:C39"/>
    <mergeCell ref="B40:B41"/>
    <mergeCell ref="C40:C41"/>
    <mergeCell ref="A47:D47"/>
    <mergeCell ref="B36:B37"/>
    <mergeCell ref="C26:C27"/>
    <mergeCell ref="B30:B31"/>
    <mergeCell ref="C30:C31"/>
    <mergeCell ref="B32:B33"/>
    <mergeCell ref="C32:C33"/>
    <mergeCell ref="A1:G1"/>
    <mergeCell ref="E4:G4"/>
    <mergeCell ref="A4:A5"/>
    <mergeCell ref="B4:B5"/>
    <mergeCell ref="B7:B8"/>
    <mergeCell ref="C7:C8"/>
    <mergeCell ref="C17:C18"/>
    <mergeCell ref="B17:B18"/>
    <mergeCell ref="B19:B20"/>
    <mergeCell ref="C36:C37"/>
    <mergeCell ref="B9:B10"/>
    <mergeCell ref="C9:C10"/>
    <mergeCell ref="C11:C12"/>
    <mergeCell ref="B11:B12"/>
    <mergeCell ref="B15:B16"/>
    <mergeCell ref="C15:C16"/>
    <mergeCell ref="C19:C20"/>
    <mergeCell ref="B22:B23"/>
    <mergeCell ref="C22:C23"/>
    <mergeCell ref="C24:C25"/>
    <mergeCell ref="B24:B25"/>
    <mergeCell ref="B26:B27"/>
  </mergeCells>
  <phoneticPr fontId="0" type="noConversion"/>
  <pageMargins left="0.35433070866141736" right="0.15748031496062992" top="0.59055118110236227" bottom="0.59055118110236227" header="0.27559055118110237" footer="0.27559055118110237"/>
  <pageSetup paperSize="9" scale="82" firstPageNumber="3" orientation="portrait" useFirstPageNumber="1" r:id="rId1"/>
  <headerFooter alignWithMargins="0">
    <oddFooter>&amp;Cหน้า &amp;P</oddFooter>
  </headerFooter>
  <rowBreaks count="1" manualBreakCount="1">
    <brk id="35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I13" sqref="I13"/>
    </sheetView>
  </sheetViews>
  <sheetFormatPr defaultColWidth="9.140625" defaultRowHeight="18.75"/>
  <cols>
    <col min="1" max="1" width="27.28515625" style="147" customWidth="1"/>
    <col min="2" max="2" width="13.7109375" style="147" customWidth="1"/>
    <col min="3" max="3" width="15.42578125" style="147" customWidth="1"/>
    <col min="4" max="4" width="12.42578125" style="147" customWidth="1"/>
    <col min="5" max="5" width="9.85546875" style="147" customWidth="1"/>
    <col min="6" max="6" width="11.5703125" style="147" customWidth="1"/>
    <col min="7" max="7" width="9.28515625" style="147" customWidth="1"/>
    <col min="8" max="8" width="11.5703125" style="147" customWidth="1"/>
    <col min="9" max="9" width="16.28515625" style="147" customWidth="1"/>
    <col min="10" max="10" width="3.5703125" style="147" customWidth="1"/>
    <col min="11" max="12" width="9.140625" style="147"/>
    <col min="13" max="13" width="10.85546875" style="147" customWidth="1"/>
    <col min="14" max="16384" width="9.140625" style="147"/>
  </cols>
  <sheetData>
    <row r="1" spans="1:14" ht="21">
      <c r="A1" s="417" t="s">
        <v>865</v>
      </c>
      <c r="B1" s="417"/>
      <c r="C1" s="417"/>
      <c r="D1" s="417"/>
      <c r="E1" s="417"/>
      <c r="F1" s="417"/>
      <c r="G1" s="417"/>
      <c r="H1" s="417"/>
      <c r="I1" s="417"/>
    </row>
    <row r="2" spans="1:14">
      <c r="I2" s="251" t="s">
        <v>894</v>
      </c>
    </row>
    <row r="3" spans="1:14" s="168" customFormat="1" ht="27.75" customHeight="1">
      <c r="A3" s="252"/>
      <c r="B3" s="418" t="s">
        <v>51</v>
      </c>
      <c r="C3" s="419"/>
      <c r="D3" s="418" t="s">
        <v>54</v>
      </c>
      <c r="E3" s="419"/>
      <c r="F3" s="420" t="s">
        <v>71</v>
      </c>
      <c r="G3" s="421"/>
      <c r="H3" s="421"/>
      <c r="I3" s="422"/>
    </row>
    <row r="4" spans="1:14" s="254" customFormat="1">
      <c r="A4" s="253" t="s">
        <v>50</v>
      </c>
      <c r="B4" s="427" t="s">
        <v>111</v>
      </c>
      <c r="C4" s="428"/>
      <c r="D4" s="431" t="s">
        <v>55</v>
      </c>
      <c r="E4" s="432"/>
      <c r="F4" s="423" t="s">
        <v>57</v>
      </c>
      <c r="G4" s="424"/>
      <c r="H4" s="418" t="s">
        <v>3</v>
      </c>
      <c r="I4" s="419"/>
    </row>
    <row r="5" spans="1:14" s="254" customFormat="1">
      <c r="A5" s="253" t="s">
        <v>56</v>
      </c>
      <c r="B5" s="429"/>
      <c r="C5" s="430"/>
      <c r="D5" s="433"/>
      <c r="E5" s="434"/>
      <c r="F5" s="425" t="s">
        <v>72</v>
      </c>
      <c r="G5" s="426"/>
      <c r="H5" s="433"/>
      <c r="I5" s="434"/>
    </row>
    <row r="6" spans="1:14" s="254" customFormat="1" ht="22.7" customHeight="1">
      <c r="A6" s="166"/>
      <c r="B6" s="255" t="s">
        <v>80</v>
      </c>
      <c r="C6" s="255" t="s">
        <v>81</v>
      </c>
      <c r="D6" s="255" t="s">
        <v>52</v>
      </c>
      <c r="E6" s="255" t="s">
        <v>53</v>
      </c>
      <c r="F6" s="255" t="s">
        <v>52</v>
      </c>
      <c r="G6" s="255" t="s">
        <v>53</v>
      </c>
      <c r="H6" s="255" t="s">
        <v>52</v>
      </c>
      <c r="I6" s="255" t="s">
        <v>53</v>
      </c>
    </row>
    <row r="7" spans="1:14" s="259" customFormat="1">
      <c r="A7" s="256"/>
      <c r="B7" s="257"/>
      <c r="C7" s="257"/>
      <c r="D7" s="256"/>
      <c r="E7" s="256"/>
      <c r="F7" s="256"/>
      <c r="G7" s="256"/>
      <c r="H7" s="258"/>
      <c r="I7" s="258"/>
    </row>
    <row r="8" spans="1:14">
      <c r="A8" s="256"/>
      <c r="B8" s="256"/>
      <c r="C8" s="256"/>
      <c r="D8" s="256"/>
      <c r="E8" s="256"/>
      <c r="F8" s="256"/>
      <c r="G8" s="256"/>
      <c r="H8" s="258"/>
      <c r="I8" s="258"/>
    </row>
    <row r="9" spans="1:14" ht="21">
      <c r="A9" s="258"/>
      <c r="B9" s="258"/>
      <c r="C9" s="258"/>
      <c r="D9" s="258"/>
      <c r="E9" s="258"/>
      <c r="F9" s="258"/>
      <c r="G9" s="258"/>
      <c r="H9" s="258"/>
      <c r="I9" s="258"/>
      <c r="L9" s="172" t="s">
        <v>83</v>
      </c>
    </row>
    <row r="10" spans="1:14">
      <c r="A10" s="258"/>
      <c r="B10" s="258"/>
      <c r="C10" s="258"/>
      <c r="D10" s="258"/>
      <c r="E10" s="258"/>
      <c r="F10" s="258"/>
      <c r="G10" s="258"/>
      <c r="H10" s="258"/>
      <c r="I10" s="258"/>
      <c r="L10" s="174" t="s">
        <v>84</v>
      </c>
      <c r="M10" s="174" t="s">
        <v>85</v>
      </c>
    </row>
    <row r="11" spans="1:14" ht="24.75" customHeight="1">
      <c r="A11" s="321" t="s">
        <v>30</v>
      </c>
      <c r="B11" s="322"/>
      <c r="C11" s="322"/>
      <c r="D11" s="322"/>
      <c r="E11" s="322"/>
      <c r="F11" s="322"/>
      <c r="G11" s="322"/>
      <c r="H11" s="322"/>
      <c r="I11" s="322"/>
      <c r="L11" s="260">
        <f>ข้อมูลเฉพาะ!D18</f>
        <v>0</v>
      </c>
      <c r="M11" s="260">
        <f>ข้อมูลเฉพาะ!D20</f>
        <v>0</v>
      </c>
      <c r="N11" s="174" t="s">
        <v>76</v>
      </c>
    </row>
    <row r="13" spans="1:14" ht="21">
      <c r="A13" s="20" t="s">
        <v>125</v>
      </c>
      <c r="B13" s="16" t="s">
        <v>121</v>
      </c>
      <c r="C13" s="16"/>
      <c r="D13" s="16"/>
      <c r="E13" s="15"/>
      <c r="F13" s="15"/>
      <c r="G13" s="15"/>
      <c r="H13" s="15"/>
      <c r="I13" s="15"/>
      <c r="J13" s="15"/>
    </row>
    <row r="14" spans="1:14" ht="23.25" customHeight="1">
      <c r="A14" s="16"/>
      <c r="B14" s="387" t="s">
        <v>120</v>
      </c>
      <c r="C14" s="387"/>
      <c r="D14" s="387"/>
      <c r="E14" s="387"/>
      <c r="F14" s="387"/>
      <c r="G14" s="17"/>
      <c r="H14" s="17"/>
      <c r="I14" s="17"/>
      <c r="J14" s="17"/>
    </row>
    <row r="17" spans="1:1" ht="21">
      <c r="A17" s="261" t="s">
        <v>58</v>
      </c>
    </row>
    <row r="18" spans="1:1" ht="21">
      <c r="A18" s="262" t="s">
        <v>212</v>
      </c>
    </row>
    <row r="19" spans="1:1" ht="21">
      <c r="A19" s="262" t="s">
        <v>214</v>
      </c>
    </row>
    <row r="20" spans="1:1" ht="21">
      <c r="A20" s="262" t="s">
        <v>213</v>
      </c>
    </row>
    <row r="21" spans="1:1" ht="21">
      <c r="A21" s="261"/>
    </row>
  </sheetData>
  <sheetProtection selectLockedCells="1"/>
  <mergeCells count="10">
    <mergeCell ref="B14:F14"/>
    <mergeCell ref="F5:G5"/>
    <mergeCell ref="B4:C5"/>
    <mergeCell ref="D4:E5"/>
    <mergeCell ref="H4:I5"/>
    <mergeCell ref="A1:I1"/>
    <mergeCell ref="B3:C3"/>
    <mergeCell ref="D3:E3"/>
    <mergeCell ref="F3:I3"/>
    <mergeCell ref="F4:G4"/>
  </mergeCells>
  <printOptions horizontalCentered="1"/>
  <pageMargins left="0.11811023622047245" right="0.11811023622047245" top="0.59055118110236227" bottom="0.39370078740157483" header="0.31496062992125984" footer="0.31496062992125984"/>
  <pageSetup paperSize="9" orientation="landscape" r:id="rId1"/>
  <headerFooter>
    <oddFooter>&amp;Cหน้า &amp;[5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8EAE-EE0C-43B4-91B3-438C592C85F7}">
  <sheetPr>
    <tabColor theme="8" tint="0.79998168889431442"/>
  </sheetPr>
  <dimension ref="A1:M88"/>
  <sheetViews>
    <sheetView tabSelected="1" topLeftCell="A38" zoomScaleNormal="100" zoomScaleSheetLayoutView="55" workbookViewId="0">
      <selection activeCell="J22" sqref="J22"/>
    </sheetView>
  </sheetViews>
  <sheetFormatPr defaultColWidth="9.28515625" defaultRowHeight="20.100000000000001" customHeight="1"/>
  <cols>
    <col min="1" max="1" width="17.85546875" style="24" customWidth="1"/>
    <col min="2" max="3" width="14.85546875" style="24" customWidth="1"/>
    <col min="4" max="4" width="15.85546875" style="24" customWidth="1"/>
    <col min="5" max="6" width="16.85546875" style="24" customWidth="1"/>
    <col min="7" max="7" width="5.7109375" style="24" customWidth="1"/>
    <col min="8" max="16384" width="9.28515625" style="24"/>
  </cols>
  <sheetData>
    <row r="1" spans="1:7" ht="18.75">
      <c r="A1" s="316" t="s">
        <v>895</v>
      </c>
      <c r="B1" s="317"/>
      <c r="C1" s="317"/>
      <c r="D1" s="317"/>
      <c r="E1" s="317"/>
      <c r="F1" s="317"/>
    </row>
    <row r="2" spans="1:7" ht="18.75">
      <c r="A2" s="316" t="s">
        <v>872</v>
      </c>
      <c r="B2" s="317"/>
      <c r="C2" s="317"/>
      <c r="D2" s="317"/>
      <c r="E2" s="317"/>
      <c r="F2" s="317"/>
    </row>
    <row r="3" spans="1:7" ht="10.15" customHeight="1">
      <c r="A3" s="435"/>
      <c r="B3" s="435"/>
      <c r="C3" s="435"/>
      <c r="D3" s="435"/>
      <c r="E3" s="435"/>
      <c r="F3" s="435"/>
    </row>
    <row r="4" spans="1:7" ht="18.75">
      <c r="A4" s="25"/>
      <c r="B4" s="26" t="s">
        <v>203</v>
      </c>
      <c r="C4" s="27" t="s">
        <v>873</v>
      </c>
      <c r="D4" s="28"/>
      <c r="E4" s="26" t="s">
        <v>178</v>
      </c>
      <c r="F4" s="29" t="str">
        <f>VLOOKUP(C4,ลิงค์ชื่อเขต!B1:Q247,16,0)</f>
        <v>-</v>
      </c>
    </row>
    <row r="5" spans="1:7" ht="12.2" customHeight="1"/>
    <row r="6" spans="1:7" ht="18.75">
      <c r="A6" s="30" t="s">
        <v>896</v>
      </c>
      <c r="B6" s="30"/>
      <c r="C6" s="30"/>
      <c r="D6" s="30"/>
      <c r="E6" s="30"/>
      <c r="F6" s="30"/>
    </row>
    <row r="7" spans="1:7" ht="20.100000000000001" customHeight="1">
      <c r="A7" s="31" t="s">
        <v>0</v>
      </c>
      <c r="B7" s="32"/>
      <c r="C7" s="33"/>
      <c r="D7" s="34" t="s">
        <v>126</v>
      </c>
      <c r="E7" s="35"/>
      <c r="F7" s="36"/>
    </row>
    <row r="8" spans="1:7" ht="20.100000000000001" customHeight="1">
      <c r="A8" s="37"/>
      <c r="B8" s="38"/>
      <c r="C8" s="39"/>
      <c r="D8" s="40" t="s">
        <v>7</v>
      </c>
      <c r="E8" s="40" t="s">
        <v>127</v>
      </c>
      <c r="F8" s="40" t="s">
        <v>128</v>
      </c>
    </row>
    <row r="9" spans="1:7" ht="20.100000000000001" customHeight="1">
      <c r="A9" s="41" t="s">
        <v>190</v>
      </c>
      <c r="B9" s="42"/>
      <c r="C9" s="43"/>
      <c r="D9" s="140">
        <f>SUM(E9:F9)</f>
        <v>0</v>
      </c>
      <c r="E9" s="140">
        <f>SUM(E10:E11)</f>
        <v>0</v>
      </c>
      <c r="F9" s="140">
        <f>SUM(F10:F11)</f>
        <v>0</v>
      </c>
    </row>
    <row r="10" spans="1:7" ht="20.100000000000001" customHeight="1">
      <c r="A10" s="44" t="s">
        <v>5</v>
      </c>
      <c r="B10" s="45"/>
      <c r="C10" s="46"/>
      <c r="D10" s="139">
        <f>SUM(E10:F10)</f>
        <v>0</v>
      </c>
      <c r="E10" s="279"/>
      <c r="F10" s="279"/>
    </row>
    <row r="11" spans="1:7" ht="20.100000000000001" customHeight="1">
      <c r="A11" s="47" t="s">
        <v>129</v>
      </c>
      <c r="B11" s="48"/>
      <c r="C11" s="49"/>
      <c r="D11" s="141">
        <f>SUM(E11:F11)</f>
        <v>0</v>
      </c>
      <c r="E11" s="280"/>
      <c r="F11" s="280"/>
    </row>
    <row r="12" spans="1:7" ht="12.2" customHeight="1"/>
    <row r="13" spans="1:7" s="30" customFormat="1" ht="18.75">
      <c r="A13" s="30" t="s">
        <v>897</v>
      </c>
      <c r="G13" s="24"/>
    </row>
    <row r="14" spans="1:7" s="51" customFormat="1" ht="20.100000000000001" customHeight="1">
      <c r="A14" s="50" t="s">
        <v>14</v>
      </c>
      <c r="B14" s="50" t="s">
        <v>130</v>
      </c>
      <c r="C14" s="50" t="s">
        <v>16</v>
      </c>
      <c r="D14" s="34" t="s">
        <v>31</v>
      </c>
      <c r="E14" s="35"/>
      <c r="F14" s="36"/>
    </row>
    <row r="15" spans="1:7" s="51" customFormat="1" ht="20.100000000000001" customHeight="1">
      <c r="A15" s="52"/>
      <c r="B15" s="52" t="s">
        <v>15</v>
      </c>
      <c r="C15" s="52" t="s">
        <v>41</v>
      </c>
      <c r="D15" s="53" t="s">
        <v>7</v>
      </c>
      <c r="E15" s="53" t="s">
        <v>8</v>
      </c>
      <c r="F15" s="53" t="s">
        <v>9</v>
      </c>
    </row>
    <row r="16" spans="1:7" s="51" customFormat="1" ht="20.100000000000001" customHeight="1">
      <c r="A16" s="54" t="s">
        <v>131</v>
      </c>
      <c r="B16" s="55" t="s">
        <v>132</v>
      </c>
      <c r="C16" s="55" t="s">
        <v>67</v>
      </c>
      <c r="D16" s="140">
        <f t="shared" ref="D16:D25" si="0">SUM(E16:F16)</f>
        <v>0</v>
      </c>
      <c r="E16" s="281"/>
      <c r="F16" s="281"/>
    </row>
    <row r="17" spans="1:13" s="51" customFormat="1" ht="20.100000000000001" customHeight="1">
      <c r="A17" s="54" t="s">
        <v>133</v>
      </c>
      <c r="B17" s="56" t="s">
        <v>132</v>
      </c>
      <c r="C17" s="56" t="s">
        <v>68</v>
      </c>
      <c r="D17" s="139">
        <f t="shared" si="0"/>
        <v>0</v>
      </c>
      <c r="E17" s="279"/>
      <c r="F17" s="279"/>
    </row>
    <row r="18" spans="1:13" s="51" customFormat="1" ht="20.100000000000001" customHeight="1">
      <c r="A18" s="54" t="s">
        <v>134</v>
      </c>
      <c r="B18" s="56" t="s">
        <v>132</v>
      </c>
      <c r="C18" s="56" t="s">
        <v>69</v>
      </c>
      <c r="D18" s="139">
        <f t="shared" si="0"/>
        <v>0</v>
      </c>
      <c r="E18" s="279"/>
      <c r="F18" s="279"/>
    </row>
    <row r="19" spans="1:13" s="51" customFormat="1" ht="20.100000000000001" customHeight="1">
      <c r="A19" s="54" t="s">
        <v>135</v>
      </c>
      <c r="B19" s="56" t="s">
        <v>136</v>
      </c>
      <c r="C19" s="56" t="s">
        <v>67</v>
      </c>
      <c r="D19" s="139">
        <f t="shared" si="0"/>
        <v>0</v>
      </c>
      <c r="E19" s="279"/>
      <c r="F19" s="279"/>
    </row>
    <row r="20" spans="1:13" s="51" customFormat="1" ht="20.100000000000001" customHeight="1">
      <c r="A20" s="54" t="s">
        <v>137</v>
      </c>
      <c r="B20" s="56" t="s">
        <v>136</v>
      </c>
      <c r="C20" s="56" t="s">
        <v>68</v>
      </c>
      <c r="D20" s="139">
        <f t="shared" si="0"/>
        <v>0</v>
      </c>
      <c r="E20" s="279"/>
      <c r="F20" s="279"/>
    </row>
    <row r="21" spans="1:13" s="51" customFormat="1" ht="20.100000000000001" customHeight="1">
      <c r="A21" s="54" t="s">
        <v>138</v>
      </c>
      <c r="B21" s="56" t="s">
        <v>139</v>
      </c>
      <c r="C21" s="56" t="s">
        <v>68</v>
      </c>
      <c r="D21" s="139">
        <f t="shared" si="0"/>
        <v>0</v>
      </c>
      <c r="E21" s="279"/>
      <c r="F21" s="279"/>
      <c r="M21" s="57"/>
    </row>
    <row r="22" spans="1:13" s="51" customFormat="1" ht="20.100000000000001" customHeight="1">
      <c r="A22" s="54"/>
      <c r="B22" s="56" t="s">
        <v>139</v>
      </c>
      <c r="C22" s="56" t="s">
        <v>69</v>
      </c>
      <c r="D22" s="139">
        <f t="shared" si="0"/>
        <v>0</v>
      </c>
      <c r="E22" s="279"/>
      <c r="F22" s="279"/>
    </row>
    <row r="23" spans="1:13" s="51" customFormat="1" ht="20.100000000000001" customHeight="1">
      <c r="A23" s="54"/>
      <c r="B23" s="56" t="s">
        <v>140</v>
      </c>
      <c r="C23" s="56" t="s">
        <v>69</v>
      </c>
      <c r="D23" s="139">
        <f t="shared" si="0"/>
        <v>0</v>
      </c>
      <c r="E23" s="279"/>
      <c r="F23" s="279"/>
    </row>
    <row r="24" spans="1:13" s="51" customFormat="1" ht="20.100000000000001" customHeight="1">
      <c r="A24" s="54"/>
      <c r="B24" s="56" t="s">
        <v>140</v>
      </c>
      <c r="C24" s="56" t="s">
        <v>70</v>
      </c>
      <c r="D24" s="139">
        <f t="shared" si="0"/>
        <v>0</v>
      </c>
      <c r="E24" s="279"/>
      <c r="F24" s="279"/>
    </row>
    <row r="25" spans="1:13" s="51" customFormat="1" ht="20.100000000000001" customHeight="1">
      <c r="A25" s="54"/>
      <c r="B25" s="58" t="s">
        <v>141</v>
      </c>
      <c r="C25" s="58" t="s">
        <v>70</v>
      </c>
      <c r="D25" s="141">
        <f t="shared" si="0"/>
        <v>0</v>
      </c>
      <c r="E25" s="280"/>
      <c r="F25" s="280"/>
    </row>
    <row r="26" spans="1:13" s="51" customFormat="1" ht="20.100000000000001" customHeight="1">
      <c r="A26" s="59" t="s">
        <v>7</v>
      </c>
      <c r="B26" s="60"/>
      <c r="C26" s="61"/>
      <c r="D26" s="145">
        <f>SUM(D16:D24)</f>
        <v>0</v>
      </c>
      <c r="E26" s="145">
        <f>SUM(E16:E24)</f>
        <v>0</v>
      </c>
      <c r="F26" s="145">
        <f>SUM(F16:F24)</f>
        <v>0</v>
      </c>
    </row>
    <row r="27" spans="1:13" s="51" customFormat="1" ht="19.149999999999999" customHeight="1">
      <c r="A27" s="54" t="s">
        <v>142</v>
      </c>
      <c r="B27" s="55" t="s">
        <v>132</v>
      </c>
      <c r="C27" s="55" t="s">
        <v>66</v>
      </c>
      <c r="D27" s="140">
        <f t="shared" ref="D27:D36" si="1">SUM(E27:F27)</f>
        <v>0</v>
      </c>
      <c r="E27" s="281"/>
      <c r="F27" s="281"/>
    </row>
    <row r="28" spans="1:13" s="51" customFormat="1" ht="19.149999999999999" customHeight="1">
      <c r="A28" s="54" t="s">
        <v>143</v>
      </c>
      <c r="B28" s="56" t="s">
        <v>132</v>
      </c>
      <c r="C28" s="56" t="s">
        <v>67</v>
      </c>
      <c r="D28" s="139">
        <f t="shared" si="1"/>
        <v>0</v>
      </c>
      <c r="E28" s="279"/>
      <c r="F28" s="279"/>
    </row>
    <row r="29" spans="1:13" s="51" customFormat="1" ht="19.149999999999999" customHeight="1">
      <c r="A29" s="54" t="s">
        <v>144</v>
      </c>
      <c r="B29" s="56" t="s">
        <v>132</v>
      </c>
      <c r="C29" s="56" t="s">
        <v>68</v>
      </c>
      <c r="D29" s="139">
        <f t="shared" si="1"/>
        <v>0</v>
      </c>
      <c r="E29" s="279"/>
      <c r="F29" s="279"/>
    </row>
    <row r="30" spans="1:13" s="51" customFormat="1" ht="19.149999999999999" customHeight="1">
      <c r="A30" s="54" t="s">
        <v>145</v>
      </c>
      <c r="B30" s="56" t="s">
        <v>136</v>
      </c>
      <c r="C30" s="56" t="s">
        <v>67</v>
      </c>
      <c r="D30" s="139">
        <f t="shared" si="1"/>
        <v>0</v>
      </c>
      <c r="E30" s="279"/>
      <c r="F30" s="279"/>
    </row>
    <row r="31" spans="1:13" s="51" customFormat="1" ht="19.149999999999999" customHeight="1">
      <c r="A31" s="54"/>
      <c r="B31" s="56" t="s">
        <v>136</v>
      </c>
      <c r="C31" s="56" t="s">
        <v>68</v>
      </c>
      <c r="D31" s="139">
        <f t="shared" si="1"/>
        <v>0</v>
      </c>
      <c r="E31" s="279"/>
      <c r="F31" s="279"/>
    </row>
    <row r="32" spans="1:13" s="51" customFormat="1" ht="19.149999999999999" customHeight="1">
      <c r="A32" s="54"/>
      <c r="B32" s="56" t="s">
        <v>139</v>
      </c>
      <c r="C32" s="56" t="s">
        <v>68</v>
      </c>
      <c r="D32" s="139">
        <f t="shared" si="1"/>
        <v>0</v>
      </c>
      <c r="E32" s="279"/>
      <c r="F32" s="279"/>
    </row>
    <row r="33" spans="1:6" s="51" customFormat="1" ht="19.149999999999999" customHeight="1">
      <c r="A33" s="54"/>
      <c r="B33" s="56" t="s">
        <v>139</v>
      </c>
      <c r="C33" s="56" t="s">
        <v>69</v>
      </c>
      <c r="D33" s="139">
        <f t="shared" si="1"/>
        <v>0</v>
      </c>
      <c r="E33" s="279"/>
      <c r="F33" s="279"/>
    </row>
    <row r="34" spans="1:6" s="51" customFormat="1" ht="19.149999999999999" customHeight="1">
      <c r="A34" s="54"/>
      <c r="B34" s="56" t="s">
        <v>140</v>
      </c>
      <c r="C34" s="56" t="s">
        <v>69</v>
      </c>
      <c r="D34" s="139">
        <f t="shared" si="1"/>
        <v>0</v>
      </c>
      <c r="E34" s="279"/>
      <c r="F34" s="279"/>
    </row>
    <row r="35" spans="1:6" s="51" customFormat="1" ht="19.149999999999999" customHeight="1">
      <c r="A35" s="54"/>
      <c r="B35" s="56" t="s">
        <v>140</v>
      </c>
      <c r="C35" s="56" t="s">
        <v>70</v>
      </c>
      <c r="D35" s="139">
        <f t="shared" si="1"/>
        <v>0</v>
      </c>
      <c r="E35" s="279"/>
      <c r="F35" s="279"/>
    </row>
    <row r="36" spans="1:6" s="51" customFormat="1" ht="19.149999999999999" customHeight="1">
      <c r="A36" s="54"/>
      <c r="B36" s="58" t="s">
        <v>141</v>
      </c>
      <c r="C36" s="58" t="s">
        <v>70</v>
      </c>
      <c r="D36" s="141">
        <f t="shared" si="1"/>
        <v>0</v>
      </c>
      <c r="E36" s="280"/>
      <c r="F36" s="280"/>
    </row>
    <row r="37" spans="1:6" s="51" customFormat="1" ht="20.100000000000001" customHeight="1">
      <c r="A37" s="59" t="s">
        <v>7</v>
      </c>
      <c r="B37" s="60"/>
      <c r="C37" s="61"/>
      <c r="D37" s="144">
        <f>SUM(D27:D35)</f>
        <v>0</v>
      </c>
      <c r="E37" s="144">
        <f>SUM(E27:E35)</f>
        <v>0</v>
      </c>
      <c r="F37" s="144">
        <f>SUM(F27:F35)</f>
        <v>0</v>
      </c>
    </row>
    <row r="38" spans="1:6" s="51" customFormat="1" ht="19.149999999999999" customHeight="1">
      <c r="A38" s="54" t="s">
        <v>142</v>
      </c>
      <c r="B38" s="62" t="s">
        <v>146</v>
      </c>
      <c r="C38" s="62" t="s">
        <v>146</v>
      </c>
      <c r="D38" s="140">
        <f t="shared" ref="D38:D43" si="2">SUM(E38:F38)</f>
        <v>0</v>
      </c>
      <c r="E38" s="281"/>
      <c r="F38" s="281"/>
    </row>
    <row r="39" spans="1:6" ht="19.149999999999999" customHeight="1">
      <c r="A39" s="63" t="s">
        <v>147</v>
      </c>
      <c r="B39" s="64" t="s">
        <v>136</v>
      </c>
      <c r="C39" s="64" t="s">
        <v>136</v>
      </c>
      <c r="D39" s="139">
        <f t="shared" si="2"/>
        <v>0</v>
      </c>
      <c r="E39" s="279"/>
      <c r="F39" s="279"/>
    </row>
    <row r="40" spans="1:6" ht="19.149999999999999" customHeight="1">
      <c r="A40" s="63" t="s">
        <v>145</v>
      </c>
      <c r="B40" s="56" t="s">
        <v>139</v>
      </c>
      <c r="C40" s="56" t="s">
        <v>139</v>
      </c>
      <c r="D40" s="139">
        <f t="shared" si="2"/>
        <v>0</v>
      </c>
      <c r="E40" s="279"/>
      <c r="F40" s="279"/>
    </row>
    <row r="41" spans="1:6" ht="19.149999999999999" customHeight="1">
      <c r="A41" s="63"/>
      <c r="B41" s="64" t="s">
        <v>149</v>
      </c>
      <c r="C41" s="64" t="s">
        <v>149</v>
      </c>
      <c r="D41" s="139">
        <f t="shared" si="2"/>
        <v>0</v>
      </c>
      <c r="E41" s="279"/>
      <c r="F41" s="279"/>
    </row>
    <row r="42" spans="1:6" ht="19.149999999999999" customHeight="1">
      <c r="A42" s="63"/>
      <c r="B42" s="64" t="s">
        <v>150</v>
      </c>
      <c r="C42" s="64" t="s">
        <v>150</v>
      </c>
      <c r="D42" s="139">
        <f t="shared" si="2"/>
        <v>0</v>
      </c>
      <c r="E42" s="279"/>
      <c r="F42" s="279"/>
    </row>
    <row r="43" spans="1:6" ht="19.149999999999999" customHeight="1">
      <c r="A43" s="63"/>
      <c r="B43" s="65" t="s">
        <v>151</v>
      </c>
      <c r="C43" s="65" t="s">
        <v>151</v>
      </c>
      <c r="D43" s="141">
        <f t="shared" si="2"/>
        <v>0</v>
      </c>
      <c r="E43" s="280"/>
      <c r="F43" s="280"/>
    </row>
    <row r="44" spans="1:6" s="51" customFormat="1" ht="20.100000000000001" customHeight="1">
      <c r="A44" s="59" t="s">
        <v>7</v>
      </c>
      <c r="B44" s="60"/>
      <c r="C44" s="61"/>
      <c r="D44" s="144">
        <f>SUM(D38:D43)</f>
        <v>0</v>
      </c>
      <c r="E44" s="144">
        <f>SUM(E38:E43)</f>
        <v>0</v>
      </c>
      <c r="F44" s="144">
        <f>SUM(F38:F43)</f>
        <v>0</v>
      </c>
    </row>
    <row r="45" spans="1:6" s="51" customFormat="1" ht="19.149999999999999" customHeight="1">
      <c r="A45" s="54" t="s">
        <v>142</v>
      </c>
      <c r="B45" s="62" t="s">
        <v>146</v>
      </c>
      <c r="C45" s="62" t="s">
        <v>146</v>
      </c>
      <c r="D45" s="140">
        <f t="shared" ref="D45:D50" si="3">SUM(E45:F45)</f>
        <v>0</v>
      </c>
      <c r="E45" s="281"/>
      <c r="F45" s="281"/>
    </row>
    <row r="46" spans="1:6" ht="19.149999999999999" customHeight="1">
      <c r="A46" s="63" t="s">
        <v>147</v>
      </c>
      <c r="B46" s="64" t="s">
        <v>136</v>
      </c>
      <c r="C46" s="64" t="s">
        <v>136</v>
      </c>
      <c r="D46" s="139">
        <f t="shared" si="3"/>
        <v>0</v>
      </c>
      <c r="E46" s="279"/>
      <c r="F46" s="279"/>
    </row>
    <row r="47" spans="1:6" ht="19.149999999999999" customHeight="1">
      <c r="A47" s="63" t="s">
        <v>148</v>
      </c>
      <c r="B47" s="56" t="s">
        <v>139</v>
      </c>
      <c r="C47" s="56" t="s">
        <v>139</v>
      </c>
      <c r="D47" s="139">
        <f t="shared" si="3"/>
        <v>0</v>
      </c>
      <c r="E47" s="279"/>
      <c r="F47" s="279"/>
    </row>
    <row r="48" spans="1:6" ht="19.149999999999999" customHeight="1">
      <c r="A48" s="63"/>
      <c r="B48" s="64" t="s">
        <v>149</v>
      </c>
      <c r="C48" s="64" t="s">
        <v>149</v>
      </c>
      <c r="D48" s="139">
        <f t="shared" si="3"/>
        <v>0</v>
      </c>
      <c r="E48" s="279"/>
      <c r="F48" s="279"/>
    </row>
    <row r="49" spans="1:11" ht="19.149999999999999" customHeight="1">
      <c r="A49" s="63"/>
      <c r="B49" s="64" t="s">
        <v>150</v>
      </c>
      <c r="C49" s="64" t="s">
        <v>150</v>
      </c>
      <c r="D49" s="139">
        <f t="shared" si="3"/>
        <v>0</v>
      </c>
      <c r="E49" s="279"/>
      <c r="F49" s="279"/>
    </row>
    <row r="50" spans="1:11" ht="19.149999999999999" customHeight="1">
      <c r="A50" s="63"/>
      <c r="B50" s="65" t="s">
        <v>151</v>
      </c>
      <c r="C50" s="65" t="s">
        <v>151</v>
      </c>
      <c r="D50" s="141">
        <f t="shared" si="3"/>
        <v>0</v>
      </c>
      <c r="E50" s="280"/>
      <c r="F50" s="280"/>
    </row>
    <row r="51" spans="1:11" ht="19.149999999999999" customHeight="1">
      <c r="A51" s="59" t="s">
        <v>7</v>
      </c>
      <c r="B51" s="60"/>
      <c r="C51" s="61"/>
      <c r="D51" s="143">
        <f>SUM(D45:D50)</f>
        <v>0</v>
      </c>
      <c r="E51" s="143">
        <f>SUM(E45:E50)</f>
        <v>0</v>
      </c>
      <c r="F51" s="143">
        <f>SUM(F45:F50)</f>
        <v>0</v>
      </c>
    </row>
    <row r="52" spans="1:11" ht="19.5" thickBot="1">
      <c r="A52" s="66" t="s">
        <v>152</v>
      </c>
      <c r="B52" s="67"/>
      <c r="C52" s="68"/>
      <c r="D52" s="142">
        <f>SUM(D51,D44,D37,D26)</f>
        <v>0</v>
      </c>
      <c r="E52" s="142">
        <f>SUM(E51,E44,E37,E26)</f>
        <v>0</v>
      </c>
      <c r="F52" s="142">
        <f>SUM(F51,F44,F37,F26)</f>
        <v>0</v>
      </c>
    </row>
    <row r="53" spans="1:11" ht="15" customHeight="1" thickTop="1"/>
    <row r="54" spans="1:11" s="30" customFormat="1" ht="19.149999999999999" customHeight="1">
      <c r="A54" s="30" t="s">
        <v>898</v>
      </c>
      <c r="G54" s="24"/>
    </row>
    <row r="55" spans="1:11" ht="20.100000000000001" customHeight="1">
      <c r="A55" s="69" t="s">
        <v>153</v>
      </c>
      <c r="B55" s="70"/>
      <c r="C55" s="71"/>
      <c r="D55" s="72" t="s">
        <v>31</v>
      </c>
      <c r="E55" s="72"/>
      <c r="F55" s="72"/>
    </row>
    <row r="56" spans="1:11" ht="20.100000000000001" customHeight="1">
      <c r="A56" s="73"/>
      <c r="B56" s="74"/>
      <c r="C56" s="75"/>
      <c r="D56" s="40" t="s">
        <v>7</v>
      </c>
      <c r="E56" s="40" t="s">
        <v>8</v>
      </c>
      <c r="F56" s="40" t="s">
        <v>9</v>
      </c>
    </row>
    <row r="57" spans="1:11" ht="20.100000000000001" customHeight="1" thickBot="1">
      <c r="A57" s="76" t="s">
        <v>10</v>
      </c>
      <c r="B57" s="77"/>
      <c r="C57" s="78"/>
      <c r="D57" s="140">
        <f>SUM(E57:F57)</f>
        <v>0</v>
      </c>
      <c r="E57" s="281"/>
      <c r="F57" s="281"/>
    </row>
    <row r="58" spans="1:11" ht="20.100000000000001" customHeight="1" thickBot="1">
      <c r="A58" s="79" t="s">
        <v>11</v>
      </c>
      <c r="B58" s="80"/>
      <c r="C58" s="81"/>
      <c r="D58" s="139">
        <f>SUM(E58:F58)</f>
        <v>0</v>
      </c>
      <c r="E58" s="279"/>
      <c r="F58" s="279"/>
      <c r="H58" s="436" t="s">
        <v>204</v>
      </c>
      <c r="I58" s="437"/>
      <c r="J58" s="437"/>
      <c r="K58" s="438"/>
    </row>
    <row r="59" spans="1:11" ht="20.100000000000001" customHeight="1">
      <c r="A59" s="79" t="s">
        <v>12</v>
      </c>
      <c r="B59" s="80"/>
      <c r="C59" s="81"/>
      <c r="D59" s="139">
        <f>SUM(E59:F59)</f>
        <v>0</v>
      </c>
      <c r="E59" s="279"/>
      <c r="F59" s="279"/>
      <c r="H59" s="82" t="s">
        <v>205</v>
      </c>
      <c r="I59" s="83"/>
      <c r="J59" s="84"/>
      <c r="K59" s="85"/>
    </row>
    <row r="60" spans="1:11" ht="20.100000000000001" customHeight="1">
      <c r="A60" s="86" t="s">
        <v>13</v>
      </c>
      <c r="B60" s="87"/>
      <c r="C60" s="88"/>
      <c r="D60" s="141">
        <f>SUM(E60:F60)</f>
        <v>0</v>
      </c>
      <c r="E60" s="280"/>
      <c r="F60" s="280"/>
      <c r="H60" s="89" t="s">
        <v>206</v>
      </c>
      <c r="I60" s="90" t="s">
        <v>148</v>
      </c>
      <c r="J60" s="21"/>
      <c r="K60" s="91"/>
    </row>
    <row r="61" spans="1:11" ht="21" thickBot="1">
      <c r="A61" s="92" t="s">
        <v>7</v>
      </c>
      <c r="B61" s="93"/>
      <c r="C61" s="94"/>
      <c r="D61" s="138">
        <f>SUM(D57:D60)</f>
        <v>0</v>
      </c>
      <c r="E61" s="138">
        <f>SUM(E57:E60)</f>
        <v>0</v>
      </c>
      <c r="F61" s="138">
        <f>SUM(F57:F60)</f>
        <v>0</v>
      </c>
      <c r="H61" s="95" t="str">
        <f>IF(E10=(D26+D37+D44),"ถูก","ผิด")</f>
        <v>ถูก</v>
      </c>
      <c r="I61" s="96" t="str">
        <f>IF(F10=D51,"ถูก","ผิด")</f>
        <v>ถูก</v>
      </c>
      <c r="J61" s="21"/>
      <c r="K61" s="91"/>
    </row>
    <row r="62" spans="1:11" ht="15" customHeight="1" thickTop="1">
      <c r="H62" s="97"/>
      <c r="I62" s="21"/>
      <c r="J62" s="21"/>
      <c r="K62" s="91"/>
    </row>
    <row r="63" spans="1:11" s="30" customFormat="1" ht="19.149999999999999" customHeight="1">
      <c r="A63" s="30" t="s">
        <v>899</v>
      </c>
      <c r="G63" s="24"/>
      <c r="H63" s="97" t="s">
        <v>207</v>
      </c>
      <c r="I63" s="21"/>
      <c r="J63" s="21"/>
      <c r="K63" s="91"/>
    </row>
    <row r="64" spans="1:11" ht="20.100000000000001" customHeight="1">
      <c r="A64" s="98" t="s">
        <v>154</v>
      </c>
      <c r="B64" s="99"/>
      <c r="C64" s="100"/>
      <c r="D64" s="72" t="s">
        <v>31</v>
      </c>
      <c r="E64" s="72"/>
      <c r="F64" s="72"/>
      <c r="H64" s="95" t="s">
        <v>208</v>
      </c>
      <c r="I64" s="101" t="s">
        <v>209</v>
      </c>
      <c r="J64" s="21"/>
      <c r="K64" s="91"/>
    </row>
    <row r="65" spans="1:11" ht="20.100000000000001" customHeight="1">
      <c r="A65" s="73"/>
      <c r="B65" s="74"/>
      <c r="C65" s="75"/>
      <c r="D65" s="40" t="s">
        <v>7</v>
      </c>
      <c r="E65" s="40" t="s">
        <v>8</v>
      </c>
      <c r="F65" s="40" t="s">
        <v>9</v>
      </c>
      <c r="H65" s="89" t="str">
        <f>IF(E52=E61,"ถูก","ผิด")</f>
        <v>ถูก</v>
      </c>
      <c r="I65" s="96" t="str">
        <f>IF(F52=F61,"ถูก","ผิด")</f>
        <v>ถูก</v>
      </c>
      <c r="J65" s="21"/>
      <c r="K65" s="91"/>
    </row>
    <row r="66" spans="1:11" ht="20.100000000000001" customHeight="1">
      <c r="A66" s="102" t="s">
        <v>871</v>
      </c>
      <c r="B66" s="77"/>
      <c r="C66" s="78"/>
      <c r="D66" s="140">
        <f>SUM(E66:F66)</f>
        <v>0</v>
      </c>
      <c r="E66" s="281"/>
      <c r="F66" s="281"/>
      <c r="H66" s="97"/>
      <c r="I66" s="21"/>
      <c r="J66" s="21"/>
      <c r="K66" s="91"/>
    </row>
    <row r="67" spans="1:11" ht="20.100000000000001" customHeight="1">
      <c r="A67" s="103" t="s">
        <v>900</v>
      </c>
      <c r="B67" s="80"/>
      <c r="C67" s="81"/>
      <c r="D67" s="139">
        <f>SUM(E67:F67)</f>
        <v>0</v>
      </c>
      <c r="E67" s="279"/>
      <c r="F67" s="279"/>
      <c r="H67" s="104" t="s">
        <v>210</v>
      </c>
      <c r="I67" s="22"/>
      <c r="J67" s="22"/>
      <c r="K67" s="105"/>
    </row>
    <row r="68" spans="1:11" ht="21" thickBot="1">
      <c r="A68" s="92" t="s">
        <v>7</v>
      </c>
      <c r="B68" s="93"/>
      <c r="C68" s="94"/>
      <c r="D68" s="138">
        <f>SUM(D66:D67)</f>
        <v>0</v>
      </c>
      <c r="E68" s="138">
        <f>SUM(E66:E67)</f>
        <v>0</v>
      </c>
      <c r="F68" s="138">
        <f>SUM(F66:F67)</f>
        <v>0</v>
      </c>
      <c r="H68" s="106" t="str">
        <f>IF(D10=D52,"ถูก",IF(D10=D61,"ถูก"))</f>
        <v>ถูก</v>
      </c>
      <c r="I68" s="107"/>
      <c r="J68" s="107"/>
      <c r="K68" s="108"/>
    </row>
    <row r="69" spans="1:11" ht="10.15" customHeight="1" thickTop="1">
      <c r="A69" s="109"/>
      <c r="B69" s="109"/>
      <c r="C69" s="109"/>
      <c r="D69" s="110"/>
      <c r="E69" s="110"/>
      <c r="F69" s="110"/>
    </row>
    <row r="70" spans="1:11" ht="18.75">
      <c r="A70" s="318" t="s">
        <v>874</v>
      </c>
    </row>
    <row r="71" spans="1:11" ht="20.100000000000001" customHeight="1">
      <c r="A71" s="318" t="s">
        <v>875</v>
      </c>
    </row>
    <row r="72" spans="1:11" ht="10.15" customHeight="1"/>
    <row r="73" spans="1:11" ht="20.100000000000001" customHeight="1">
      <c r="D73" s="439"/>
      <c r="E73" s="440" t="s">
        <v>876</v>
      </c>
      <c r="F73" s="441"/>
    </row>
    <row r="74" spans="1:11" ht="30.2" customHeight="1">
      <c r="D74" s="442"/>
      <c r="E74" s="319"/>
      <c r="F74" s="443"/>
    </row>
    <row r="75" spans="1:11" ht="20.100000000000001" customHeight="1">
      <c r="D75" s="442"/>
      <c r="E75" s="319" t="s">
        <v>877</v>
      </c>
      <c r="F75" s="443"/>
    </row>
    <row r="76" spans="1:11" ht="20.100000000000001" customHeight="1">
      <c r="D76" s="442"/>
      <c r="E76" s="319" t="s">
        <v>878</v>
      </c>
      <c r="F76" s="443"/>
    </row>
    <row r="77" spans="1:11" ht="20.100000000000001" customHeight="1">
      <c r="D77" s="37"/>
      <c r="E77" s="444" t="str">
        <f>$B$4&amp;$C$4</f>
        <v>สำนักงานเขตพื้นที่การศึกษา(เลือกเขตฯ ในเซลล์ C3)</v>
      </c>
      <c r="F77" s="39"/>
    </row>
    <row r="78" spans="1:11" s="135" customFormat="1" ht="20.100000000000001" customHeight="1">
      <c r="A78" s="137" t="s">
        <v>42</v>
      </c>
    </row>
    <row r="79" spans="1:11" s="135" customFormat="1" ht="20.100000000000001" customHeight="1">
      <c r="A79" s="135" t="s">
        <v>841</v>
      </c>
    </row>
    <row r="80" spans="1:11" s="135" customFormat="1" ht="20.100000000000001" customHeight="1">
      <c r="A80" s="135" t="s">
        <v>155</v>
      </c>
    </row>
    <row r="81" spans="1:4" s="135" customFormat="1" ht="20.100000000000001" customHeight="1">
      <c r="A81" s="135" t="s">
        <v>156</v>
      </c>
    </row>
    <row r="82" spans="1:4" s="135" customFormat="1" ht="20.100000000000001" customHeight="1">
      <c r="A82" s="135" t="s">
        <v>157</v>
      </c>
    </row>
    <row r="83" spans="1:4" s="135" customFormat="1" ht="20.100000000000001" customHeight="1">
      <c r="A83" s="135" t="s">
        <v>901</v>
      </c>
    </row>
    <row r="84" spans="1:4" s="135" customFormat="1" ht="20.100000000000001" customHeight="1">
      <c r="A84" s="282" t="s">
        <v>772</v>
      </c>
      <c r="B84" s="282"/>
      <c r="C84" s="282"/>
      <c r="D84" s="282"/>
    </row>
    <row r="85" spans="1:4" s="136" customFormat="1" ht="24.95" customHeight="1">
      <c r="A85" s="320" t="s">
        <v>879</v>
      </c>
    </row>
    <row r="86" spans="1:4" s="135" customFormat="1" ht="20.100000000000001" customHeight="1">
      <c r="A86" s="135" t="s">
        <v>211</v>
      </c>
    </row>
    <row r="87" spans="1:4" s="135" customFormat="1" ht="20.100000000000001" customHeight="1">
      <c r="A87" s="135" t="s">
        <v>771</v>
      </c>
    </row>
    <row r="88" spans="1:4" s="133" customFormat="1" ht="20.100000000000001" customHeight="1">
      <c r="A88" s="134" t="s">
        <v>880</v>
      </c>
    </row>
  </sheetData>
  <sheetProtection algorithmName="SHA-512" hashValue="J/exx7f4YcEMStIPWNCy43lc3xixC6Q9LmBD+wctup7BUCp5lvXK5hUoscJ1usllB8G1TmeI8pc6LP7/ZsRDjw==" saltValue="lm56Dj4+G67DiMJNl8aiGg==" spinCount="100000" sheet="1" formatCells="0"/>
  <protectedRanges>
    <protectedRange sqref="E10:F11 E16:F25 E27:F36 E38:F43 E45:F50 E57:F60 E66:F67" name="ช่วง1"/>
    <protectedRange sqref="C4" name="ช่วง2"/>
    <protectedRange sqref="F75:XFD77 A70:XFD74 E75:E76 A75:D77" name="ช่วง3"/>
  </protectedRanges>
  <mergeCells count="2">
    <mergeCell ref="A3:F3"/>
    <mergeCell ref="H58:K58"/>
  </mergeCells>
  <conditionalFormatting sqref="H61">
    <cfRule type="cellIs" dxfId="11" priority="7" operator="equal">
      <formula>"ถูก"</formula>
    </cfRule>
  </conditionalFormatting>
  <conditionalFormatting sqref="H65">
    <cfRule type="containsText" dxfId="10" priority="11" operator="containsText" text="ผิด">
      <formula>NOT(ISERROR(SEARCH("ผิด",H65)))</formula>
    </cfRule>
    <cfRule type="containsText" dxfId="9" priority="12" operator="containsText" text="ถูก">
      <formula>NOT(ISERROR(SEARCH("ถูก",H65)))</formula>
    </cfRule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8">
    <cfRule type="containsText" dxfId="8" priority="3" operator="containsText" text="ถูก">
      <formula>NOT(ISERROR(SEARCH("ถูก",H68)))</formula>
    </cfRule>
    <cfRule type="cellIs" dxfId="7" priority="4" operator="equal">
      <formula>TRUE</formula>
    </cfRule>
    <cfRule type="cellIs" dxfId="6" priority="5" operator="equal">
      <formula>FALSE</formula>
    </cfRule>
  </conditionalFormatting>
  <conditionalFormatting sqref="H61:I61 H65:I65 H68">
    <cfRule type="containsText" dxfId="5" priority="1" operator="containsText" text="ผิด">
      <formula>NOT(ISERROR(SEARCH("ผิด",H61)))</formula>
    </cfRule>
  </conditionalFormatting>
  <conditionalFormatting sqref="H61:I61 H65:I65">
    <cfRule type="containsText" dxfId="4" priority="2" operator="containsText" text="ถูก">
      <formula>NOT(ISERROR(SEARCH("ถูก",H61)))</formula>
    </cfRule>
  </conditionalFormatting>
  <conditionalFormatting sqref="H61:I61">
    <cfRule type="cellIs" dxfId="3" priority="6" operator="equal">
      <formula>"ผิด"</formula>
    </cfRule>
  </conditionalFormatting>
  <conditionalFormatting sqref="I61">
    <cfRule type="cellIs" dxfId="2" priority="8" operator="equal">
      <formula>"ถูก"</formula>
    </cfRule>
  </conditionalFormatting>
  <conditionalFormatting sqref="I65">
    <cfRule type="cellIs" dxfId="1" priority="9" operator="equal">
      <formula>"ผิด"</formula>
    </cfRule>
    <cfRule type="cellIs" dxfId="0" priority="10" operator="equal">
      <formula>"ถูก"</formula>
    </cfRule>
  </conditionalFormatting>
  <printOptions horizontalCentered="1"/>
  <pageMargins left="0.47244094488188981" right="0.31496062992125984" top="0.47244094488188981" bottom="0.39370078740157483" header="0.23622047244094491" footer="0.15748031496062992"/>
  <pageSetup paperSize="9" scale="88" orientation="portrait" r:id="rId1"/>
  <headerFooter differentFirst="1" alignWithMargins="0">
    <oddHeader>&amp;R&amp;"Browallia New,ตัวเอียงหนา"&amp;12บุคลากรฯ ในสำนักงาน</oddHeader>
    <oddFooter>&amp;Cหน้า &amp;P</oddFooter>
  </headerFooter>
  <rowBreaks count="2" manualBreakCount="2">
    <brk id="44" max="5" man="1"/>
    <brk id="77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E9A93F-6D8F-4034-A72F-8A7B9994B39E}">
          <x14:formula1>
            <xm:f>ลิงค์ชื่อเขต!$B$2:$B$247</xm:f>
          </x14:formula1>
          <xm:sqref>C4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3524F-A184-4DE1-B1DA-1F3143F91014}">
  <sheetPr>
    <tabColor rgb="FFFFAE92"/>
  </sheetPr>
  <dimension ref="A1:CI64"/>
  <sheetViews>
    <sheetView topLeftCell="B1" workbookViewId="0">
      <selection activeCell="CH4" sqref="CH4"/>
    </sheetView>
  </sheetViews>
  <sheetFormatPr defaultColWidth="9.28515625" defaultRowHeight="18.75"/>
  <cols>
    <col min="1" max="1" width="25" style="113" hidden="1" customWidth="1"/>
    <col min="2" max="2" width="26.140625" style="113" customWidth="1"/>
    <col min="3" max="123" width="4.7109375" style="113" customWidth="1"/>
    <col min="124" max="16384" width="9.28515625" style="113"/>
  </cols>
  <sheetData>
    <row r="1" spans="1:87">
      <c r="C1" s="114"/>
      <c r="D1" s="115"/>
      <c r="E1" s="115"/>
      <c r="F1" s="115"/>
      <c r="G1" s="115"/>
      <c r="H1" s="115"/>
      <c r="I1" s="115"/>
      <c r="J1" s="115"/>
      <c r="K1" s="116"/>
      <c r="L1" s="117" t="s">
        <v>158</v>
      </c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9"/>
      <c r="AF1" s="117" t="s">
        <v>159</v>
      </c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20" t="s">
        <v>160</v>
      </c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2"/>
      <c r="BL1" s="120" t="s">
        <v>128</v>
      </c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2"/>
      <c r="BX1" s="120" t="s">
        <v>161</v>
      </c>
      <c r="BY1" s="121"/>
      <c r="BZ1" s="121"/>
      <c r="CA1" s="121"/>
      <c r="CB1" s="121"/>
      <c r="CC1" s="121"/>
      <c r="CD1" s="121"/>
      <c r="CE1" s="122"/>
      <c r="CF1" s="120" t="s">
        <v>162</v>
      </c>
      <c r="CG1" s="121"/>
      <c r="CH1" s="121"/>
      <c r="CI1" s="122"/>
    </row>
    <row r="2" spans="1:87">
      <c r="C2" s="123" t="s">
        <v>0</v>
      </c>
      <c r="D2" s="124"/>
      <c r="E2" s="124"/>
      <c r="F2" s="124"/>
      <c r="G2" s="124"/>
      <c r="H2" s="124"/>
      <c r="I2" s="124"/>
      <c r="J2" s="124"/>
      <c r="K2" s="125"/>
      <c r="L2" s="117" t="s">
        <v>163</v>
      </c>
      <c r="M2" s="118"/>
      <c r="N2" s="118"/>
      <c r="O2" s="118"/>
      <c r="P2" s="118"/>
      <c r="Q2" s="119"/>
      <c r="R2" s="117" t="s">
        <v>164</v>
      </c>
      <c r="S2" s="118"/>
      <c r="T2" s="118"/>
      <c r="U2" s="119"/>
      <c r="V2" s="117" t="s">
        <v>165</v>
      </c>
      <c r="W2" s="118"/>
      <c r="X2" s="118"/>
      <c r="Y2" s="119"/>
      <c r="Z2" s="117" t="s">
        <v>166</v>
      </c>
      <c r="AA2" s="118"/>
      <c r="AB2" s="118"/>
      <c r="AC2" s="119"/>
      <c r="AD2" s="117" t="s">
        <v>167</v>
      </c>
      <c r="AE2" s="119"/>
      <c r="AF2" s="117" t="s">
        <v>163</v>
      </c>
      <c r="AG2" s="118"/>
      <c r="AH2" s="118"/>
      <c r="AI2" s="118"/>
      <c r="AJ2" s="118"/>
      <c r="AK2" s="119"/>
      <c r="AL2" s="117" t="s">
        <v>164</v>
      </c>
      <c r="AM2" s="118"/>
      <c r="AN2" s="118"/>
      <c r="AO2" s="119"/>
      <c r="AP2" s="117" t="s">
        <v>165</v>
      </c>
      <c r="AQ2" s="118"/>
      <c r="AR2" s="118"/>
      <c r="AS2" s="119"/>
      <c r="AT2" s="117" t="s">
        <v>166</v>
      </c>
      <c r="AU2" s="118"/>
      <c r="AV2" s="118"/>
      <c r="AW2" s="119"/>
      <c r="AX2" s="117" t="s">
        <v>167</v>
      </c>
      <c r="AY2" s="118"/>
      <c r="AZ2" s="126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8"/>
      <c r="BL2" s="126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8"/>
      <c r="BX2" s="126"/>
      <c r="BY2" s="127"/>
      <c r="BZ2" s="127"/>
      <c r="CA2" s="127"/>
      <c r="CB2" s="127"/>
      <c r="CC2" s="127"/>
      <c r="CD2" s="127"/>
      <c r="CE2" s="128"/>
      <c r="CF2" s="126"/>
      <c r="CG2" s="127"/>
      <c r="CH2" s="127"/>
      <c r="CI2" s="128"/>
    </row>
    <row r="3" spans="1:87">
      <c r="C3" s="117" t="s">
        <v>168</v>
      </c>
      <c r="D3" s="118"/>
      <c r="E3" s="119"/>
      <c r="F3" s="117" t="s">
        <v>53</v>
      </c>
      <c r="G3" s="118"/>
      <c r="H3" s="119"/>
      <c r="I3" s="117" t="s">
        <v>169</v>
      </c>
      <c r="J3" s="118"/>
      <c r="K3" s="119"/>
      <c r="L3" s="117" t="s">
        <v>67</v>
      </c>
      <c r="M3" s="119"/>
      <c r="N3" s="117" t="s">
        <v>68</v>
      </c>
      <c r="O3" s="119"/>
      <c r="P3" s="117" t="s">
        <v>69</v>
      </c>
      <c r="Q3" s="119"/>
      <c r="R3" s="117" t="s">
        <v>67</v>
      </c>
      <c r="S3" s="119"/>
      <c r="T3" s="117" t="s">
        <v>68</v>
      </c>
      <c r="U3" s="119"/>
      <c r="V3" s="117" t="s">
        <v>68</v>
      </c>
      <c r="W3" s="119"/>
      <c r="X3" s="117" t="s">
        <v>69</v>
      </c>
      <c r="Y3" s="119"/>
      <c r="Z3" s="117" t="s">
        <v>69</v>
      </c>
      <c r="AA3" s="119"/>
      <c r="AB3" s="117" t="s">
        <v>70</v>
      </c>
      <c r="AC3" s="119"/>
      <c r="AD3" s="117" t="s">
        <v>70</v>
      </c>
      <c r="AE3" s="119"/>
      <c r="AF3" s="117" t="s">
        <v>66</v>
      </c>
      <c r="AG3" s="119"/>
      <c r="AH3" s="117" t="s">
        <v>67</v>
      </c>
      <c r="AI3" s="119"/>
      <c r="AJ3" s="117" t="s">
        <v>68</v>
      </c>
      <c r="AK3" s="119"/>
      <c r="AL3" s="117" t="s">
        <v>67</v>
      </c>
      <c r="AM3" s="119"/>
      <c r="AN3" s="117" t="s">
        <v>68</v>
      </c>
      <c r="AO3" s="119"/>
      <c r="AP3" s="117" t="s">
        <v>68</v>
      </c>
      <c r="AQ3" s="119"/>
      <c r="AR3" s="117" t="s">
        <v>69</v>
      </c>
      <c r="AS3" s="119"/>
      <c r="AT3" s="117" t="s">
        <v>69</v>
      </c>
      <c r="AU3" s="119"/>
      <c r="AV3" s="117" t="s">
        <v>70</v>
      </c>
      <c r="AW3" s="119"/>
      <c r="AX3" s="117" t="s">
        <v>70</v>
      </c>
      <c r="AY3" s="119"/>
      <c r="AZ3" s="117" t="s">
        <v>170</v>
      </c>
      <c r="BA3" s="119"/>
      <c r="BB3" s="117" t="s">
        <v>164</v>
      </c>
      <c r="BC3" s="119"/>
      <c r="BD3" s="117" t="s">
        <v>165</v>
      </c>
      <c r="BE3" s="119"/>
      <c r="BF3" s="117" t="s">
        <v>171</v>
      </c>
      <c r="BG3" s="119"/>
      <c r="BH3" s="117" t="s">
        <v>172</v>
      </c>
      <c r="BI3" s="119"/>
      <c r="BJ3" s="117" t="s">
        <v>173</v>
      </c>
      <c r="BK3" s="119"/>
      <c r="BL3" s="117" t="s">
        <v>170</v>
      </c>
      <c r="BM3" s="119"/>
      <c r="BN3" s="117" t="s">
        <v>164</v>
      </c>
      <c r="BO3" s="119"/>
      <c r="BP3" s="117" t="s">
        <v>165</v>
      </c>
      <c r="BQ3" s="119"/>
      <c r="BR3" s="117" t="s">
        <v>171</v>
      </c>
      <c r="BS3" s="119"/>
      <c r="BT3" s="117" t="s">
        <v>172</v>
      </c>
      <c r="BU3" s="119"/>
      <c r="BV3" s="117" t="s">
        <v>173</v>
      </c>
      <c r="BW3" s="119"/>
      <c r="BX3" s="117" t="s">
        <v>174</v>
      </c>
      <c r="BY3" s="119"/>
      <c r="BZ3" s="117" t="s">
        <v>175</v>
      </c>
      <c r="CA3" s="119"/>
      <c r="CB3" s="117" t="s">
        <v>176</v>
      </c>
      <c r="CC3" s="119"/>
      <c r="CD3" s="117" t="s">
        <v>177</v>
      </c>
      <c r="CE3" s="119"/>
      <c r="CF3" s="117">
        <v>2568</v>
      </c>
      <c r="CG3" s="119"/>
      <c r="CH3" s="117">
        <v>2569</v>
      </c>
      <c r="CI3" s="119"/>
    </row>
    <row r="4" spans="1:87">
      <c r="A4" s="129" t="s">
        <v>178</v>
      </c>
      <c r="B4" s="129" t="s">
        <v>179</v>
      </c>
      <c r="C4" s="129" t="s">
        <v>7</v>
      </c>
      <c r="D4" s="129" t="s">
        <v>180</v>
      </c>
      <c r="E4" s="129" t="s">
        <v>181</v>
      </c>
      <c r="F4" s="129" t="s">
        <v>7</v>
      </c>
      <c r="G4" s="129" t="s">
        <v>180</v>
      </c>
      <c r="H4" s="129" t="s">
        <v>181</v>
      </c>
      <c r="I4" s="129" t="s">
        <v>7</v>
      </c>
      <c r="J4" s="129" t="s">
        <v>180</v>
      </c>
      <c r="K4" s="129" t="s">
        <v>181</v>
      </c>
      <c r="L4" s="129" t="s">
        <v>182</v>
      </c>
      <c r="M4" s="129" t="s">
        <v>183</v>
      </c>
      <c r="N4" s="129" t="s">
        <v>182</v>
      </c>
      <c r="O4" s="129" t="s">
        <v>183</v>
      </c>
      <c r="P4" s="129" t="s">
        <v>182</v>
      </c>
      <c r="Q4" s="129" t="s">
        <v>183</v>
      </c>
      <c r="R4" s="129" t="s">
        <v>182</v>
      </c>
      <c r="S4" s="129" t="s">
        <v>183</v>
      </c>
      <c r="T4" s="129" t="s">
        <v>182</v>
      </c>
      <c r="U4" s="129" t="s">
        <v>183</v>
      </c>
      <c r="V4" s="129" t="s">
        <v>182</v>
      </c>
      <c r="W4" s="129" t="s">
        <v>183</v>
      </c>
      <c r="X4" s="129" t="s">
        <v>182</v>
      </c>
      <c r="Y4" s="129" t="s">
        <v>183</v>
      </c>
      <c r="Z4" s="129" t="s">
        <v>182</v>
      </c>
      <c r="AA4" s="129" t="s">
        <v>183</v>
      </c>
      <c r="AB4" s="129" t="s">
        <v>182</v>
      </c>
      <c r="AC4" s="129" t="s">
        <v>183</v>
      </c>
      <c r="AD4" s="129" t="s">
        <v>182</v>
      </c>
      <c r="AE4" s="129" t="s">
        <v>183</v>
      </c>
      <c r="AF4" s="129" t="s">
        <v>182</v>
      </c>
      <c r="AG4" s="129" t="s">
        <v>183</v>
      </c>
      <c r="AH4" s="129" t="s">
        <v>182</v>
      </c>
      <c r="AI4" s="129" t="s">
        <v>183</v>
      </c>
      <c r="AJ4" s="129" t="s">
        <v>182</v>
      </c>
      <c r="AK4" s="129" t="s">
        <v>183</v>
      </c>
      <c r="AL4" s="129" t="s">
        <v>182</v>
      </c>
      <c r="AM4" s="129" t="s">
        <v>183</v>
      </c>
      <c r="AN4" s="129" t="s">
        <v>182</v>
      </c>
      <c r="AO4" s="129" t="s">
        <v>183</v>
      </c>
      <c r="AP4" s="129" t="s">
        <v>182</v>
      </c>
      <c r="AQ4" s="129" t="s">
        <v>183</v>
      </c>
      <c r="AR4" s="129" t="s">
        <v>182</v>
      </c>
      <c r="AS4" s="129" t="s">
        <v>183</v>
      </c>
      <c r="AT4" s="129" t="s">
        <v>182</v>
      </c>
      <c r="AU4" s="129" t="s">
        <v>183</v>
      </c>
      <c r="AV4" s="129" t="s">
        <v>182</v>
      </c>
      <c r="AW4" s="129" t="s">
        <v>183</v>
      </c>
      <c r="AX4" s="129" t="s">
        <v>182</v>
      </c>
      <c r="AY4" s="129" t="s">
        <v>183</v>
      </c>
      <c r="AZ4" s="129" t="s">
        <v>182</v>
      </c>
      <c r="BA4" s="129" t="s">
        <v>183</v>
      </c>
      <c r="BB4" s="129" t="s">
        <v>182</v>
      </c>
      <c r="BC4" s="129" t="s">
        <v>183</v>
      </c>
      <c r="BD4" s="129" t="s">
        <v>182</v>
      </c>
      <c r="BE4" s="129" t="s">
        <v>183</v>
      </c>
      <c r="BF4" s="129" t="s">
        <v>182</v>
      </c>
      <c r="BG4" s="129" t="s">
        <v>183</v>
      </c>
      <c r="BH4" s="129" t="s">
        <v>182</v>
      </c>
      <c r="BI4" s="129" t="s">
        <v>183</v>
      </c>
      <c r="BJ4" s="129" t="s">
        <v>182</v>
      </c>
      <c r="BK4" s="129" t="s">
        <v>183</v>
      </c>
      <c r="BL4" s="129" t="s">
        <v>182</v>
      </c>
      <c r="BM4" s="129" t="s">
        <v>183</v>
      </c>
      <c r="BN4" s="129" t="s">
        <v>182</v>
      </c>
      <c r="BO4" s="129" t="s">
        <v>183</v>
      </c>
      <c r="BP4" s="129" t="s">
        <v>182</v>
      </c>
      <c r="BQ4" s="129" t="s">
        <v>183</v>
      </c>
      <c r="BR4" s="129" t="s">
        <v>182</v>
      </c>
      <c r="BS4" s="129" t="s">
        <v>183</v>
      </c>
      <c r="BT4" s="129" t="s">
        <v>182</v>
      </c>
      <c r="BU4" s="129" t="s">
        <v>183</v>
      </c>
      <c r="BV4" s="129" t="s">
        <v>182</v>
      </c>
      <c r="BW4" s="129" t="s">
        <v>183</v>
      </c>
      <c r="BX4" s="129" t="s">
        <v>182</v>
      </c>
      <c r="BY4" s="129" t="s">
        <v>183</v>
      </c>
      <c r="BZ4" s="129" t="s">
        <v>182</v>
      </c>
      <c r="CA4" s="129" t="s">
        <v>183</v>
      </c>
      <c r="CB4" s="129" t="s">
        <v>182</v>
      </c>
      <c r="CC4" s="129" t="s">
        <v>183</v>
      </c>
      <c r="CD4" s="129" t="s">
        <v>182</v>
      </c>
      <c r="CE4" s="129" t="s">
        <v>183</v>
      </c>
      <c r="CF4" s="129" t="s">
        <v>182</v>
      </c>
      <c r="CG4" s="129" t="s">
        <v>183</v>
      </c>
      <c r="CH4" s="129" t="s">
        <v>182</v>
      </c>
      <c r="CI4" s="129" t="s">
        <v>183</v>
      </c>
    </row>
    <row r="5" spans="1:87">
      <c r="A5" s="130" t="str">
        <f>'อัตรากำลัง สนง.'!F4</f>
        <v>-</v>
      </c>
      <c r="B5" s="131" t="str">
        <f>'อัตรากำลัง สนง.'!C4</f>
        <v>(เลือกเขตฯ ในเซลล์ C3)</v>
      </c>
      <c r="C5" s="132">
        <f>'อัตรากำลัง สนง.'!D9</f>
        <v>0</v>
      </c>
      <c r="D5" s="132">
        <f>'อัตรากำลัง สนง.'!E9</f>
        <v>0</v>
      </c>
      <c r="E5" s="132">
        <f>'อัตรากำลัง สนง.'!F9</f>
        <v>0</v>
      </c>
      <c r="F5" s="132">
        <f>'อัตรากำลัง สนง.'!D10</f>
        <v>0</v>
      </c>
      <c r="G5" s="132">
        <f>'อัตรากำลัง สนง.'!E10</f>
        <v>0</v>
      </c>
      <c r="H5" s="132">
        <f>'อัตรากำลัง สนง.'!F10</f>
        <v>0</v>
      </c>
      <c r="I5" s="132">
        <f>'อัตรากำลัง สนง.'!D11</f>
        <v>0</v>
      </c>
      <c r="J5" s="132">
        <f>'อัตรากำลัง สนง.'!E11</f>
        <v>0</v>
      </c>
      <c r="K5" s="132">
        <f>'อัตรากำลัง สนง.'!F11</f>
        <v>0</v>
      </c>
      <c r="L5" s="132">
        <f>'อัตรากำลัง สนง.'!E16</f>
        <v>0</v>
      </c>
      <c r="M5" s="132">
        <f>'อัตรากำลัง สนง.'!F16</f>
        <v>0</v>
      </c>
      <c r="N5" s="132">
        <f>'อัตรากำลัง สนง.'!E17</f>
        <v>0</v>
      </c>
      <c r="O5" s="132">
        <f>'อัตรากำลัง สนง.'!F17</f>
        <v>0</v>
      </c>
      <c r="P5" s="132">
        <f>'อัตรากำลัง สนง.'!E18</f>
        <v>0</v>
      </c>
      <c r="Q5" s="132">
        <f>'อัตรากำลัง สนง.'!F18</f>
        <v>0</v>
      </c>
      <c r="R5" s="132">
        <f>'อัตรากำลัง สนง.'!E19</f>
        <v>0</v>
      </c>
      <c r="S5" s="132">
        <f>'อัตรากำลัง สนง.'!F19</f>
        <v>0</v>
      </c>
      <c r="T5" s="132">
        <f>'อัตรากำลัง สนง.'!E20</f>
        <v>0</v>
      </c>
      <c r="U5" s="132">
        <f>'อัตรากำลัง สนง.'!F20</f>
        <v>0</v>
      </c>
      <c r="V5" s="132">
        <f>'อัตรากำลัง สนง.'!E21</f>
        <v>0</v>
      </c>
      <c r="W5" s="132">
        <f>'อัตรากำลัง สนง.'!F21</f>
        <v>0</v>
      </c>
      <c r="X5" s="132">
        <f>'อัตรากำลัง สนง.'!E22</f>
        <v>0</v>
      </c>
      <c r="Y5" s="132">
        <f>'อัตรากำลัง สนง.'!F22</f>
        <v>0</v>
      </c>
      <c r="Z5" s="132">
        <f>'อัตรากำลัง สนง.'!E23</f>
        <v>0</v>
      </c>
      <c r="AA5" s="132">
        <f>'อัตรากำลัง สนง.'!F23</f>
        <v>0</v>
      </c>
      <c r="AB5" s="132">
        <f>'อัตรากำลัง สนง.'!E24</f>
        <v>0</v>
      </c>
      <c r="AC5" s="132">
        <f>'อัตรากำลัง สนง.'!F24</f>
        <v>0</v>
      </c>
      <c r="AD5" s="132">
        <f>'อัตรากำลัง สนง.'!E25</f>
        <v>0</v>
      </c>
      <c r="AE5" s="132">
        <f>'อัตรากำลัง สนง.'!F25</f>
        <v>0</v>
      </c>
      <c r="AF5" s="132">
        <f>'อัตรากำลัง สนง.'!E27</f>
        <v>0</v>
      </c>
      <c r="AG5" s="132">
        <f>'อัตรากำลัง สนง.'!F27</f>
        <v>0</v>
      </c>
      <c r="AH5" s="132">
        <f>'อัตรากำลัง สนง.'!E28</f>
        <v>0</v>
      </c>
      <c r="AI5" s="132">
        <f>'อัตรากำลัง สนง.'!F28</f>
        <v>0</v>
      </c>
      <c r="AJ5" s="132">
        <f>'อัตรากำลัง สนง.'!E29</f>
        <v>0</v>
      </c>
      <c r="AK5" s="132">
        <f>'อัตรากำลัง สนง.'!F29</f>
        <v>0</v>
      </c>
      <c r="AL5" s="132">
        <f>'อัตรากำลัง สนง.'!E30</f>
        <v>0</v>
      </c>
      <c r="AM5" s="132">
        <f>'อัตรากำลัง สนง.'!F30</f>
        <v>0</v>
      </c>
      <c r="AN5" s="132">
        <f>'อัตรากำลัง สนง.'!E31</f>
        <v>0</v>
      </c>
      <c r="AO5" s="132">
        <f>'อัตรากำลัง สนง.'!F31</f>
        <v>0</v>
      </c>
      <c r="AP5" s="132">
        <f>'อัตรากำลัง สนง.'!E32</f>
        <v>0</v>
      </c>
      <c r="AQ5" s="132">
        <f>'อัตรากำลัง สนง.'!F32</f>
        <v>0</v>
      </c>
      <c r="AR5" s="132">
        <f>'อัตรากำลัง สนง.'!E33</f>
        <v>0</v>
      </c>
      <c r="AS5" s="132">
        <f>'อัตรากำลัง สนง.'!F33</f>
        <v>0</v>
      </c>
      <c r="AT5" s="132">
        <f>'อัตรากำลัง สนง.'!E34</f>
        <v>0</v>
      </c>
      <c r="AU5" s="132">
        <f>'อัตรากำลัง สนง.'!F34</f>
        <v>0</v>
      </c>
      <c r="AV5" s="132">
        <f>'อัตรากำลัง สนง.'!E35</f>
        <v>0</v>
      </c>
      <c r="AW5" s="132">
        <f>'อัตรากำลัง สนง.'!F35</f>
        <v>0</v>
      </c>
      <c r="AX5" s="132">
        <f>'อัตรากำลัง สนง.'!E36</f>
        <v>0</v>
      </c>
      <c r="AY5" s="132">
        <f>'อัตรากำลัง สนง.'!F36</f>
        <v>0</v>
      </c>
      <c r="AZ5" s="132">
        <f>'อัตรากำลัง สนง.'!E38</f>
        <v>0</v>
      </c>
      <c r="BA5" s="132">
        <f>'อัตรากำลัง สนง.'!F38</f>
        <v>0</v>
      </c>
      <c r="BB5" s="132">
        <f>'อัตรากำลัง สนง.'!E39</f>
        <v>0</v>
      </c>
      <c r="BC5" s="132">
        <f>'อัตรากำลัง สนง.'!F39</f>
        <v>0</v>
      </c>
      <c r="BD5" s="132">
        <f>'อัตรากำลัง สนง.'!E40</f>
        <v>0</v>
      </c>
      <c r="BE5" s="132">
        <f>'อัตรากำลัง สนง.'!F40</f>
        <v>0</v>
      </c>
      <c r="BF5" s="132">
        <f>'อัตรากำลัง สนง.'!E41</f>
        <v>0</v>
      </c>
      <c r="BG5" s="132">
        <f>'อัตรากำลัง สนง.'!F41</f>
        <v>0</v>
      </c>
      <c r="BH5" s="132">
        <f>'อัตรากำลัง สนง.'!E42</f>
        <v>0</v>
      </c>
      <c r="BI5" s="132">
        <f>'อัตรากำลัง สนง.'!F42</f>
        <v>0</v>
      </c>
      <c r="BJ5" s="132">
        <f>'อัตรากำลัง สนง.'!E43</f>
        <v>0</v>
      </c>
      <c r="BK5" s="132">
        <f>'อัตรากำลัง สนง.'!F43</f>
        <v>0</v>
      </c>
      <c r="BL5" s="132">
        <f>'อัตรากำลัง สนง.'!E45</f>
        <v>0</v>
      </c>
      <c r="BM5" s="132">
        <f>'อัตรากำลัง สนง.'!F45</f>
        <v>0</v>
      </c>
      <c r="BN5" s="132">
        <f>'อัตรากำลัง สนง.'!E46</f>
        <v>0</v>
      </c>
      <c r="BO5" s="132">
        <f>'อัตรากำลัง สนง.'!F46</f>
        <v>0</v>
      </c>
      <c r="BP5" s="132">
        <f>'อัตรากำลัง สนง.'!E47</f>
        <v>0</v>
      </c>
      <c r="BQ5" s="132">
        <f>'อัตรากำลัง สนง.'!F47</f>
        <v>0</v>
      </c>
      <c r="BR5" s="132">
        <f>'อัตรากำลัง สนง.'!E48</f>
        <v>0</v>
      </c>
      <c r="BS5" s="132">
        <f>'อัตรากำลัง สนง.'!F48</f>
        <v>0</v>
      </c>
      <c r="BT5" s="132">
        <f>'อัตรากำลัง สนง.'!E49</f>
        <v>0</v>
      </c>
      <c r="BU5" s="132">
        <f>'อัตรากำลัง สนง.'!F49</f>
        <v>0</v>
      </c>
      <c r="BV5" s="132">
        <f>'อัตรากำลัง สนง.'!E50</f>
        <v>0</v>
      </c>
      <c r="BW5" s="132">
        <f>'อัตรากำลัง สนง.'!F50</f>
        <v>0</v>
      </c>
      <c r="BX5" s="132">
        <f>'อัตรากำลัง สนง.'!E57</f>
        <v>0</v>
      </c>
      <c r="BY5" s="132">
        <f>'อัตรากำลัง สนง.'!F57</f>
        <v>0</v>
      </c>
      <c r="BZ5" s="132">
        <f>'อัตรากำลัง สนง.'!E58</f>
        <v>0</v>
      </c>
      <c r="CA5" s="132">
        <f>'อัตรากำลัง สนง.'!F58</f>
        <v>0</v>
      </c>
      <c r="CB5" s="132">
        <f>'อัตรากำลัง สนง.'!E59</f>
        <v>0</v>
      </c>
      <c r="CC5" s="132">
        <f>'อัตรากำลัง สนง.'!F59</f>
        <v>0</v>
      </c>
      <c r="CD5" s="132">
        <f>'อัตรากำลัง สนง.'!E60</f>
        <v>0</v>
      </c>
      <c r="CE5" s="132">
        <f>'อัตรากำลัง สนง.'!F60</f>
        <v>0</v>
      </c>
      <c r="CF5" s="132">
        <f>'อัตรากำลัง สนง.'!E66</f>
        <v>0</v>
      </c>
      <c r="CG5" s="132">
        <f>'อัตรากำลัง สนง.'!F66</f>
        <v>0</v>
      </c>
      <c r="CH5" s="132">
        <f>'อัตรากำลัง สนง.'!E67</f>
        <v>0</v>
      </c>
      <c r="CI5" s="132">
        <f>'อัตรากำลัง สนง.'!F67</f>
        <v>0</v>
      </c>
    </row>
    <row r="64" spans="2:2">
      <c r="B64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4382-547B-4A27-A3E9-A55C2455200C}">
  <dimension ref="A1:Z999"/>
  <sheetViews>
    <sheetView workbookViewId="0">
      <selection activeCell="CH4" sqref="CH4"/>
    </sheetView>
  </sheetViews>
  <sheetFormatPr defaultColWidth="14.7109375" defaultRowHeight="15" customHeight="1"/>
  <cols>
    <col min="1" max="1" width="8.7109375" style="111" customWidth="1"/>
    <col min="2" max="2" width="28.5703125" style="111" customWidth="1"/>
    <col min="3" max="7" width="8.7109375" style="111" customWidth="1"/>
    <col min="8" max="15" width="8.7109375" style="112" customWidth="1"/>
    <col min="16" max="16" width="8.7109375" style="111" customWidth="1"/>
    <col min="17" max="17" width="8.85546875" style="146" customWidth="1"/>
    <col min="18" max="18" width="8.7109375" style="111" customWidth="1"/>
    <col min="19" max="19" width="10.7109375" style="146" customWidth="1"/>
    <col min="20" max="20" width="7.7109375" style="146" customWidth="1"/>
    <col min="21" max="21" width="12.28515625" style="146" customWidth="1"/>
    <col min="22" max="22" width="33.42578125" style="146" customWidth="1"/>
    <col min="23" max="24" width="8.85546875" style="146" customWidth="1"/>
    <col min="25" max="26" width="8.7109375" style="146" customWidth="1"/>
    <col min="27" max="16384" width="14.7109375" style="111"/>
  </cols>
  <sheetData>
    <row r="1" spans="1:24" ht="18.75">
      <c r="A1" s="111" t="s">
        <v>220</v>
      </c>
      <c r="B1" s="111" t="s">
        <v>215</v>
      </c>
      <c r="C1" s="111" t="s">
        <v>216</v>
      </c>
      <c r="D1" s="111" t="s">
        <v>217</v>
      </c>
      <c r="E1" s="111" t="s">
        <v>218</v>
      </c>
      <c r="F1" s="111" t="s">
        <v>159</v>
      </c>
      <c r="G1" s="111" t="s">
        <v>219</v>
      </c>
      <c r="H1" s="112" t="s">
        <v>225</v>
      </c>
      <c r="I1" s="112" t="s">
        <v>770</v>
      </c>
      <c r="J1" s="112" t="s">
        <v>226</v>
      </c>
      <c r="K1" s="112" t="s">
        <v>227</v>
      </c>
      <c r="L1" s="112" t="s">
        <v>228</v>
      </c>
      <c r="M1" s="112" t="s">
        <v>229</v>
      </c>
      <c r="N1" s="112" t="s">
        <v>230</v>
      </c>
      <c r="O1" s="112" t="s">
        <v>7</v>
      </c>
      <c r="P1" s="111" t="s">
        <v>221</v>
      </c>
      <c r="Q1" s="146" t="s">
        <v>178</v>
      </c>
      <c r="S1" s="146" t="s">
        <v>15</v>
      </c>
      <c r="T1" s="146" t="s">
        <v>222</v>
      </c>
      <c r="U1" s="146" t="s">
        <v>41</v>
      </c>
      <c r="V1" s="146" t="s">
        <v>223</v>
      </c>
      <c r="W1" s="146" t="s">
        <v>224</v>
      </c>
      <c r="X1" s="146" t="s">
        <v>40</v>
      </c>
    </row>
    <row r="2" spans="1:24" ht="18.75">
      <c r="A2" s="111" t="s">
        <v>231</v>
      </c>
      <c r="B2" s="111" t="s">
        <v>873</v>
      </c>
      <c r="C2" s="111" t="s">
        <v>231</v>
      </c>
      <c r="D2" s="111" t="s">
        <v>231</v>
      </c>
      <c r="E2" s="111" t="s">
        <v>231</v>
      </c>
      <c r="F2" s="111" t="s">
        <v>231</v>
      </c>
      <c r="G2" s="111" t="s">
        <v>231</v>
      </c>
      <c r="H2" s="112" t="s">
        <v>231</v>
      </c>
      <c r="I2" s="112" t="s">
        <v>231</v>
      </c>
      <c r="J2" s="112" t="s">
        <v>231</v>
      </c>
      <c r="K2" s="112" t="s">
        <v>231</v>
      </c>
      <c r="L2" s="112" t="s">
        <v>231</v>
      </c>
      <c r="M2" s="112" t="s">
        <v>231</v>
      </c>
      <c r="N2" s="112" t="s">
        <v>231</v>
      </c>
      <c r="O2" s="112">
        <f>SUM(C2:D2,F2:G2)</f>
        <v>0</v>
      </c>
      <c r="P2" s="111" t="s">
        <v>232</v>
      </c>
      <c r="Q2" s="146" t="s">
        <v>33</v>
      </c>
      <c r="S2" s="146" t="s">
        <v>132</v>
      </c>
      <c r="T2" s="146" t="s">
        <v>233</v>
      </c>
      <c r="U2" s="146" t="s">
        <v>146</v>
      </c>
      <c r="V2" s="146" t="s">
        <v>234</v>
      </c>
      <c r="W2" s="146" t="s">
        <v>233</v>
      </c>
      <c r="X2" s="146" t="s">
        <v>131</v>
      </c>
    </row>
    <row r="3" spans="1:24" ht="18.75">
      <c r="A3" s="111">
        <v>1</v>
      </c>
      <c r="B3" s="111" t="s">
        <v>235</v>
      </c>
      <c r="C3" s="111">
        <v>1</v>
      </c>
      <c r="D3" s="111">
        <v>3</v>
      </c>
      <c r="E3" s="111">
        <v>9</v>
      </c>
      <c r="F3" s="111">
        <v>24</v>
      </c>
      <c r="G3" s="111">
        <v>52</v>
      </c>
      <c r="H3" s="112">
        <v>7</v>
      </c>
      <c r="I3" s="112">
        <v>11</v>
      </c>
      <c r="J3" s="112">
        <v>13</v>
      </c>
      <c r="K3" s="112">
        <v>7</v>
      </c>
      <c r="L3" s="112">
        <v>8</v>
      </c>
      <c r="M3" s="112">
        <v>3</v>
      </c>
      <c r="N3" s="112">
        <v>3</v>
      </c>
      <c r="O3" s="112">
        <f t="shared" ref="O3:O66" si="0">SUM(C3:D3,F3:G3)</f>
        <v>80</v>
      </c>
      <c r="P3" s="111" t="s">
        <v>236</v>
      </c>
      <c r="Q3" s="146" t="s">
        <v>237</v>
      </c>
      <c r="S3" s="146" t="s">
        <v>136</v>
      </c>
      <c r="T3" s="146" t="s">
        <v>66</v>
      </c>
      <c r="U3" s="146" t="s">
        <v>136</v>
      </c>
      <c r="V3" s="146" t="s">
        <v>238</v>
      </c>
      <c r="W3" s="146" t="s">
        <v>66</v>
      </c>
      <c r="X3" s="146" t="s">
        <v>142</v>
      </c>
    </row>
    <row r="4" spans="1:24" ht="18.75">
      <c r="A4" s="111">
        <v>2</v>
      </c>
      <c r="B4" s="111" t="s">
        <v>239</v>
      </c>
      <c r="C4" s="111">
        <v>1</v>
      </c>
      <c r="D4" s="111">
        <v>3</v>
      </c>
      <c r="E4" s="111">
        <v>10</v>
      </c>
      <c r="F4" s="111">
        <v>18</v>
      </c>
      <c r="G4" s="111">
        <v>46</v>
      </c>
      <c r="H4" s="112">
        <v>6</v>
      </c>
      <c r="I4" s="112">
        <v>10</v>
      </c>
      <c r="J4" s="112">
        <v>12</v>
      </c>
      <c r="K4" s="112">
        <v>7</v>
      </c>
      <c r="L4" s="112">
        <v>7</v>
      </c>
      <c r="M4" s="112">
        <v>2</v>
      </c>
      <c r="N4" s="112">
        <v>2</v>
      </c>
      <c r="O4" s="112">
        <f t="shared" si="0"/>
        <v>68</v>
      </c>
      <c r="P4" s="111" t="s">
        <v>240</v>
      </c>
      <c r="Q4" s="146" t="s">
        <v>241</v>
      </c>
      <c r="S4" s="146" t="s">
        <v>139</v>
      </c>
      <c r="T4" s="146" t="s">
        <v>67</v>
      </c>
      <c r="U4" s="146" t="s">
        <v>139</v>
      </c>
      <c r="V4" s="146" t="s">
        <v>242</v>
      </c>
      <c r="W4" s="146" t="s">
        <v>67</v>
      </c>
    </row>
    <row r="5" spans="1:24" ht="18.75">
      <c r="A5" s="111">
        <v>3</v>
      </c>
      <c r="B5" s="111" t="s">
        <v>243</v>
      </c>
      <c r="C5" s="111">
        <v>1</v>
      </c>
      <c r="D5" s="111">
        <v>3</v>
      </c>
      <c r="E5" s="111">
        <v>9</v>
      </c>
      <c r="F5" s="111">
        <v>21</v>
      </c>
      <c r="G5" s="111">
        <v>46</v>
      </c>
      <c r="H5" s="112">
        <v>6</v>
      </c>
      <c r="I5" s="112">
        <v>10</v>
      </c>
      <c r="J5" s="112">
        <v>12</v>
      </c>
      <c r="K5" s="112">
        <v>7</v>
      </c>
      <c r="L5" s="112">
        <v>7</v>
      </c>
      <c r="M5" s="112">
        <v>2</v>
      </c>
      <c r="N5" s="112">
        <v>2</v>
      </c>
      <c r="O5" s="112">
        <f t="shared" si="0"/>
        <v>71</v>
      </c>
      <c r="P5" s="111" t="s">
        <v>244</v>
      </c>
      <c r="Q5" s="146" t="s">
        <v>245</v>
      </c>
      <c r="S5" s="146" t="s">
        <v>140</v>
      </c>
      <c r="T5" s="146" t="s">
        <v>68</v>
      </c>
      <c r="U5" s="146" t="s">
        <v>246</v>
      </c>
      <c r="V5" s="146" t="s">
        <v>247</v>
      </c>
      <c r="W5" s="146" t="s">
        <v>68</v>
      </c>
    </row>
    <row r="6" spans="1:24" ht="18.75">
      <c r="A6" s="111">
        <v>4</v>
      </c>
      <c r="B6" s="111" t="s">
        <v>248</v>
      </c>
      <c r="C6" s="111">
        <v>1</v>
      </c>
      <c r="D6" s="111">
        <v>3</v>
      </c>
      <c r="E6" s="111">
        <v>10</v>
      </c>
      <c r="F6" s="111">
        <v>19</v>
      </c>
      <c r="G6" s="111">
        <v>43</v>
      </c>
      <c r="H6" s="112">
        <v>6</v>
      </c>
      <c r="I6" s="112">
        <v>9</v>
      </c>
      <c r="J6" s="112">
        <v>12</v>
      </c>
      <c r="K6" s="112">
        <v>6</v>
      </c>
      <c r="L6" s="112">
        <v>6</v>
      </c>
      <c r="M6" s="112">
        <v>2</v>
      </c>
      <c r="N6" s="112">
        <v>2</v>
      </c>
      <c r="O6" s="112">
        <f t="shared" si="0"/>
        <v>66</v>
      </c>
      <c r="P6" s="111" t="s">
        <v>249</v>
      </c>
      <c r="Q6" s="146" t="s">
        <v>245</v>
      </c>
      <c r="S6" s="146" t="s">
        <v>141</v>
      </c>
      <c r="T6" s="146" t="s">
        <v>69</v>
      </c>
      <c r="U6" s="146" t="s">
        <v>250</v>
      </c>
      <c r="V6" s="146" t="s">
        <v>251</v>
      </c>
      <c r="W6" s="146" t="s">
        <v>69</v>
      </c>
    </row>
    <row r="7" spans="1:24" ht="18.75">
      <c r="A7" s="111">
        <v>5</v>
      </c>
      <c r="B7" s="111" t="s">
        <v>252</v>
      </c>
      <c r="C7" s="111">
        <v>1</v>
      </c>
      <c r="D7" s="111">
        <v>3</v>
      </c>
      <c r="E7" s="111">
        <v>10</v>
      </c>
      <c r="F7" s="111">
        <v>19</v>
      </c>
      <c r="G7" s="111">
        <v>46</v>
      </c>
      <c r="H7" s="112">
        <v>6</v>
      </c>
      <c r="I7" s="112">
        <v>10</v>
      </c>
      <c r="J7" s="112">
        <v>12</v>
      </c>
      <c r="K7" s="112">
        <v>7</v>
      </c>
      <c r="L7" s="112">
        <v>7</v>
      </c>
      <c r="M7" s="112">
        <v>2</v>
      </c>
      <c r="N7" s="112">
        <v>2</v>
      </c>
      <c r="O7" s="112">
        <f t="shared" si="0"/>
        <v>69</v>
      </c>
      <c r="P7" s="111" t="s">
        <v>253</v>
      </c>
      <c r="Q7" s="146" t="s">
        <v>245</v>
      </c>
      <c r="T7" s="146" t="s">
        <v>70</v>
      </c>
      <c r="U7" s="146" t="s">
        <v>149</v>
      </c>
      <c r="V7" s="146" t="s">
        <v>254</v>
      </c>
      <c r="W7" s="146" t="s">
        <v>70</v>
      </c>
    </row>
    <row r="8" spans="1:24" ht="18.75">
      <c r="A8" s="111">
        <v>6</v>
      </c>
      <c r="B8" s="111" t="s">
        <v>255</v>
      </c>
      <c r="C8" s="111">
        <v>1</v>
      </c>
      <c r="D8" s="111">
        <v>3</v>
      </c>
      <c r="E8" s="111">
        <v>9</v>
      </c>
      <c r="F8" s="111">
        <v>19</v>
      </c>
      <c r="G8" s="111">
        <v>46</v>
      </c>
      <c r="H8" s="112">
        <v>6</v>
      </c>
      <c r="I8" s="112">
        <v>10</v>
      </c>
      <c r="J8" s="112">
        <v>12</v>
      </c>
      <c r="K8" s="112">
        <v>7</v>
      </c>
      <c r="L8" s="112">
        <v>7</v>
      </c>
      <c r="M8" s="112">
        <v>2</v>
      </c>
      <c r="N8" s="112">
        <v>2</v>
      </c>
      <c r="O8" s="112">
        <f t="shared" si="0"/>
        <v>69</v>
      </c>
      <c r="P8" s="111" t="s">
        <v>256</v>
      </c>
      <c r="Q8" s="146" t="s">
        <v>245</v>
      </c>
      <c r="U8" s="146" t="s">
        <v>150</v>
      </c>
      <c r="V8" s="146" t="s">
        <v>257</v>
      </c>
      <c r="W8" s="146" t="s">
        <v>146</v>
      </c>
    </row>
    <row r="9" spans="1:24" ht="18.75">
      <c r="A9" s="111">
        <v>7</v>
      </c>
      <c r="B9" s="111" t="s">
        <v>258</v>
      </c>
      <c r="C9" s="111">
        <v>1</v>
      </c>
      <c r="D9" s="111">
        <v>3</v>
      </c>
      <c r="E9" s="111">
        <v>10</v>
      </c>
      <c r="F9" s="111">
        <v>22</v>
      </c>
      <c r="G9" s="111">
        <v>52</v>
      </c>
      <c r="H9" s="112">
        <v>7</v>
      </c>
      <c r="I9" s="112">
        <v>11</v>
      </c>
      <c r="J9" s="112">
        <v>13</v>
      </c>
      <c r="K9" s="112">
        <v>7</v>
      </c>
      <c r="L9" s="112">
        <v>8</v>
      </c>
      <c r="M9" s="112">
        <v>3</v>
      </c>
      <c r="N9" s="112">
        <v>3</v>
      </c>
      <c r="O9" s="112">
        <f t="shared" si="0"/>
        <v>78</v>
      </c>
      <c r="P9" s="111" t="s">
        <v>259</v>
      </c>
      <c r="Q9" s="146" t="s">
        <v>260</v>
      </c>
      <c r="U9" s="146" t="s">
        <v>151</v>
      </c>
      <c r="V9" s="146" t="s">
        <v>261</v>
      </c>
      <c r="W9" s="146" t="s">
        <v>136</v>
      </c>
    </row>
    <row r="10" spans="1:24" ht="18.75">
      <c r="A10" s="111">
        <v>8</v>
      </c>
      <c r="B10" s="111" t="s">
        <v>262</v>
      </c>
      <c r="C10" s="111">
        <v>1</v>
      </c>
      <c r="D10" s="111">
        <v>3</v>
      </c>
      <c r="E10" s="111">
        <v>10</v>
      </c>
      <c r="F10" s="111">
        <v>21</v>
      </c>
      <c r="G10" s="111">
        <v>49</v>
      </c>
      <c r="H10" s="112">
        <v>7</v>
      </c>
      <c r="I10" s="112">
        <v>10</v>
      </c>
      <c r="J10" s="112">
        <v>13</v>
      </c>
      <c r="K10" s="112">
        <v>7</v>
      </c>
      <c r="L10" s="112">
        <v>7</v>
      </c>
      <c r="M10" s="112">
        <v>2</v>
      </c>
      <c r="N10" s="112">
        <v>3</v>
      </c>
      <c r="O10" s="112">
        <f t="shared" si="0"/>
        <v>74</v>
      </c>
      <c r="P10" s="111" t="s">
        <v>263</v>
      </c>
      <c r="Q10" s="146" t="s">
        <v>260</v>
      </c>
      <c r="U10" s="146" t="s">
        <v>264</v>
      </c>
      <c r="V10" s="146" t="s">
        <v>265</v>
      </c>
      <c r="W10" s="146" t="s">
        <v>139</v>
      </c>
    </row>
    <row r="11" spans="1:24" ht="18.75">
      <c r="A11" s="111">
        <v>9</v>
      </c>
      <c r="B11" s="111" t="s">
        <v>266</v>
      </c>
      <c r="C11" s="111">
        <v>1</v>
      </c>
      <c r="D11" s="111">
        <v>3</v>
      </c>
      <c r="E11" s="111">
        <v>10</v>
      </c>
      <c r="F11" s="111">
        <v>22</v>
      </c>
      <c r="G11" s="111">
        <v>52</v>
      </c>
      <c r="H11" s="112">
        <v>7</v>
      </c>
      <c r="I11" s="112">
        <v>11</v>
      </c>
      <c r="J11" s="112">
        <v>13</v>
      </c>
      <c r="K11" s="112">
        <v>7</v>
      </c>
      <c r="L11" s="112">
        <v>8</v>
      </c>
      <c r="M11" s="112">
        <v>3</v>
      </c>
      <c r="N11" s="112">
        <v>3</v>
      </c>
      <c r="O11" s="112">
        <f t="shared" si="0"/>
        <v>78</v>
      </c>
      <c r="P11" s="111" t="s">
        <v>267</v>
      </c>
      <c r="Q11" s="146" t="s">
        <v>260</v>
      </c>
      <c r="U11" s="146" t="s">
        <v>268</v>
      </c>
      <c r="V11" s="146" t="s">
        <v>269</v>
      </c>
      <c r="W11" s="146" t="s">
        <v>246</v>
      </c>
    </row>
    <row r="12" spans="1:24" ht="18.75">
      <c r="A12" s="111">
        <v>10</v>
      </c>
      <c r="B12" s="111" t="s">
        <v>270</v>
      </c>
      <c r="C12" s="111">
        <v>1</v>
      </c>
      <c r="D12" s="111">
        <v>3</v>
      </c>
      <c r="E12" s="111">
        <v>10</v>
      </c>
      <c r="F12" s="111">
        <v>23</v>
      </c>
      <c r="G12" s="111">
        <v>55</v>
      </c>
      <c r="H12" s="112">
        <v>8</v>
      </c>
      <c r="I12" s="112">
        <v>11</v>
      </c>
      <c r="J12" s="112">
        <v>13</v>
      </c>
      <c r="K12" s="112">
        <v>8</v>
      </c>
      <c r="L12" s="112">
        <v>9</v>
      </c>
      <c r="M12" s="112">
        <v>3</v>
      </c>
      <c r="N12" s="112">
        <v>3</v>
      </c>
      <c r="O12" s="112">
        <f t="shared" si="0"/>
        <v>82</v>
      </c>
      <c r="P12" s="111" t="s">
        <v>271</v>
      </c>
      <c r="Q12" s="146" t="s">
        <v>272</v>
      </c>
      <c r="V12" s="146" t="s">
        <v>273</v>
      </c>
      <c r="W12" s="146" t="s">
        <v>250</v>
      </c>
    </row>
    <row r="13" spans="1:24" ht="18.75">
      <c r="A13" s="111">
        <v>11</v>
      </c>
      <c r="B13" s="111" t="s">
        <v>274</v>
      </c>
      <c r="C13" s="111">
        <v>1</v>
      </c>
      <c r="D13" s="111">
        <v>3</v>
      </c>
      <c r="E13" s="111">
        <v>10</v>
      </c>
      <c r="F13" s="111">
        <v>22</v>
      </c>
      <c r="G13" s="111">
        <v>49</v>
      </c>
      <c r="H13" s="112">
        <v>7</v>
      </c>
      <c r="I13" s="112">
        <v>10</v>
      </c>
      <c r="J13" s="112">
        <v>13</v>
      </c>
      <c r="K13" s="112">
        <v>7</v>
      </c>
      <c r="L13" s="112">
        <v>7</v>
      </c>
      <c r="M13" s="112">
        <v>2</v>
      </c>
      <c r="N13" s="112">
        <v>3</v>
      </c>
      <c r="O13" s="112">
        <f t="shared" si="0"/>
        <v>75</v>
      </c>
      <c r="P13" s="111" t="s">
        <v>275</v>
      </c>
      <c r="Q13" s="146" t="s">
        <v>272</v>
      </c>
      <c r="U13" s="146" t="s">
        <v>139</v>
      </c>
      <c r="V13" s="146" t="s">
        <v>276</v>
      </c>
      <c r="W13" s="146" t="s">
        <v>149</v>
      </c>
    </row>
    <row r="14" spans="1:24" ht="18.75">
      <c r="A14" s="111">
        <v>12</v>
      </c>
      <c r="B14" s="111" t="s">
        <v>277</v>
      </c>
      <c r="C14" s="111">
        <v>1</v>
      </c>
      <c r="D14" s="111">
        <v>3</v>
      </c>
      <c r="E14" s="111">
        <v>9</v>
      </c>
      <c r="F14" s="111">
        <v>22</v>
      </c>
      <c r="G14" s="111">
        <v>52</v>
      </c>
      <c r="H14" s="112">
        <v>7</v>
      </c>
      <c r="I14" s="112">
        <v>11</v>
      </c>
      <c r="J14" s="112">
        <v>13</v>
      </c>
      <c r="K14" s="112">
        <v>7</v>
      </c>
      <c r="L14" s="112">
        <v>8</v>
      </c>
      <c r="M14" s="112">
        <v>3</v>
      </c>
      <c r="N14" s="112">
        <v>3</v>
      </c>
      <c r="O14" s="112">
        <f t="shared" si="0"/>
        <v>78</v>
      </c>
      <c r="P14" s="111" t="s">
        <v>278</v>
      </c>
      <c r="Q14" s="146" t="s">
        <v>279</v>
      </c>
      <c r="U14" s="146" t="s">
        <v>250</v>
      </c>
      <c r="V14" s="146" t="s">
        <v>280</v>
      </c>
      <c r="W14" s="146" t="s">
        <v>150</v>
      </c>
    </row>
    <row r="15" spans="1:24" ht="18.75">
      <c r="A15" s="111">
        <v>13</v>
      </c>
      <c r="B15" s="111" t="s">
        <v>281</v>
      </c>
      <c r="C15" s="111">
        <v>1</v>
      </c>
      <c r="D15" s="111">
        <v>3</v>
      </c>
      <c r="E15" s="111">
        <v>10</v>
      </c>
      <c r="F15" s="111">
        <v>22</v>
      </c>
      <c r="G15" s="111">
        <v>49</v>
      </c>
      <c r="H15" s="112">
        <v>7</v>
      </c>
      <c r="I15" s="112">
        <v>10</v>
      </c>
      <c r="J15" s="112">
        <v>13</v>
      </c>
      <c r="K15" s="112">
        <v>7</v>
      </c>
      <c r="L15" s="112">
        <v>7</v>
      </c>
      <c r="M15" s="112">
        <v>2</v>
      </c>
      <c r="N15" s="112">
        <v>3</v>
      </c>
      <c r="O15" s="112">
        <f t="shared" si="0"/>
        <v>75</v>
      </c>
      <c r="P15" s="111" t="s">
        <v>282</v>
      </c>
      <c r="Q15" s="146" t="s">
        <v>279</v>
      </c>
      <c r="U15" s="146" t="s">
        <v>246</v>
      </c>
      <c r="V15" s="146" t="s">
        <v>283</v>
      </c>
      <c r="W15" s="146" t="s">
        <v>151</v>
      </c>
    </row>
    <row r="16" spans="1:24" ht="18.75">
      <c r="A16" s="111">
        <v>14</v>
      </c>
      <c r="B16" s="111" t="s">
        <v>284</v>
      </c>
      <c r="C16" s="111">
        <v>1</v>
      </c>
      <c r="D16" s="111">
        <v>3</v>
      </c>
      <c r="E16" s="111">
        <v>10</v>
      </c>
      <c r="F16" s="111">
        <v>21</v>
      </c>
      <c r="G16" s="111">
        <v>49</v>
      </c>
      <c r="H16" s="112">
        <v>7</v>
      </c>
      <c r="I16" s="112">
        <v>10</v>
      </c>
      <c r="J16" s="112">
        <v>13</v>
      </c>
      <c r="K16" s="112">
        <v>7</v>
      </c>
      <c r="L16" s="112">
        <v>7</v>
      </c>
      <c r="M16" s="112">
        <v>2</v>
      </c>
      <c r="N16" s="112">
        <v>3</v>
      </c>
      <c r="O16" s="112">
        <f t="shared" si="0"/>
        <v>74</v>
      </c>
      <c r="P16" s="111" t="s">
        <v>285</v>
      </c>
      <c r="Q16" s="146" t="s">
        <v>279</v>
      </c>
      <c r="U16" s="146" t="s">
        <v>151</v>
      </c>
      <c r="V16" s="146" t="s">
        <v>286</v>
      </c>
      <c r="W16" s="146" t="s">
        <v>264</v>
      </c>
    </row>
    <row r="17" spans="1:23" ht="18.75">
      <c r="A17" s="111">
        <v>15</v>
      </c>
      <c r="B17" s="111" t="s">
        <v>287</v>
      </c>
      <c r="C17" s="111">
        <v>1</v>
      </c>
      <c r="D17" s="111">
        <v>3</v>
      </c>
      <c r="E17" s="111">
        <v>10</v>
      </c>
      <c r="F17" s="111">
        <v>21</v>
      </c>
      <c r="G17" s="111">
        <v>49</v>
      </c>
      <c r="H17" s="112">
        <v>7</v>
      </c>
      <c r="I17" s="112">
        <v>10</v>
      </c>
      <c r="J17" s="112">
        <v>13</v>
      </c>
      <c r="K17" s="112">
        <v>7</v>
      </c>
      <c r="L17" s="112">
        <v>7</v>
      </c>
      <c r="M17" s="112">
        <v>2</v>
      </c>
      <c r="N17" s="112">
        <v>3</v>
      </c>
      <c r="O17" s="112">
        <f t="shared" si="0"/>
        <v>74</v>
      </c>
      <c r="P17" s="111" t="s">
        <v>288</v>
      </c>
      <c r="Q17" s="146" t="s">
        <v>279</v>
      </c>
      <c r="U17" s="146" t="s">
        <v>268</v>
      </c>
      <c r="V17" s="146" t="s">
        <v>289</v>
      </c>
      <c r="W17" s="146" t="s">
        <v>268</v>
      </c>
    </row>
    <row r="18" spans="1:23" ht="18.75">
      <c r="A18" s="111">
        <v>16</v>
      </c>
      <c r="B18" s="111" t="s">
        <v>290</v>
      </c>
      <c r="C18" s="111">
        <v>1</v>
      </c>
      <c r="D18" s="111">
        <v>3</v>
      </c>
      <c r="E18" s="111">
        <v>10</v>
      </c>
      <c r="F18" s="111">
        <v>25</v>
      </c>
      <c r="G18" s="111">
        <v>52</v>
      </c>
      <c r="H18" s="112">
        <v>7</v>
      </c>
      <c r="I18" s="112">
        <v>11</v>
      </c>
      <c r="J18" s="112">
        <v>13</v>
      </c>
      <c r="K18" s="112">
        <v>7</v>
      </c>
      <c r="L18" s="112">
        <v>8</v>
      </c>
      <c r="M18" s="112">
        <v>3</v>
      </c>
      <c r="N18" s="112">
        <v>3</v>
      </c>
      <c r="O18" s="112">
        <f t="shared" si="0"/>
        <v>81</v>
      </c>
      <c r="P18" s="111" t="s">
        <v>291</v>
      </c>
      <c r="Q18" s="146" t="s">
        <v>279</v>
      </c>
      <c r="U18" s="146" t="s">
        <v>264</v>
      </c>
      <c r="V18" s="146" t="s">
        <v>292</v>
      </c>
    </row>
    <row r="19" spans="1:23" ht="18.75">
      <c r="A19" s="111">
        <v>17</v>
      </c>
      <c r="B19" s="111" t="s">
        <v>293</v>
      </c>
      <c r="C19" s="111">
        <v>1</v>
      </c>
      <c r="D19" s="111">
        <v>3</v>
      </c>
      <c r="E19" s="111">
        <v>10</v>
      </c>
      <c r="F19" s="111">
        <v>19</v>
      </c>
      <c r="G19" s="111">
        <v>46</v>
      </c>
      <c r="H19" s="112">
        <v>6</v>
      </c>
      <c r="I19" s="112">
        <v>10</v>
      </c>
      <c r="J19" s="112">
        <v>12</v>
      </c>
      <c r="K19" s="112">
        <v>7</v>
      </c>
      <c r="L19" s="112">
        <v>7</v>
      </c>
      <c r="M19" s="112">
        <v>2</v>
      </c>
      <c r="N19" s="112">
        <v>2</v>
      </c>
      <c r="O19" s="112">
        <f t="shared" si="0"/>
        <v>69</v>
      </c>
      <c r="P19" s="111" t="s">
        <v>294</v>
      </c>
      <c r="Q19" s="146" t="s">
        <v>295</v>
      </c>
      <c r="V19" s="146" t="s">
        <v>296</v>
      </c>
    </row>
    <row r="20" spans="1:23" ht="18.75">
      <c r="A20" s="111">
        <v>18</v>
      </c>
      <c r="B20" s="111" t="s">
        <v>297</v>
      </c>
      <c r="C20" s="111">
        <v>1</v>
      </c>
      <c r="D20" s="111">
        <v>3</v>
      </c>
      <c r="E20" s="111">
        <v>10</v>
      </c>
      <c r="F20" s="111">
        <v>20</v>
      </c>
      <c r="G20" s="111">
        <v>46</v>
      </c>
      <c r="H20" s="112">
        <v>6</v>
      </c>
      <c r="I20" s="112">
        <v>10</v>
      </c>
      <c r="J20" s="112">
        <v>12</v>
      </c>
      <c r="K20" s="112">
        <v>7</v>
      </c>
      <c r="L20" s="112">
        <v>7</v>
      </c>
      <c r="M20" s="112">
        <v>2</v>
      </c>
      <c r="N20" s="112">
        <v>2</v>
      </c>
      <c r="O20" s="112">
        <f t="shared" si="0"/>
        <v>70</v>
      </c>
      <c r="P20" s="111" t="s">
        <v>298</v>
      </c>
      <c r="Q20" s="146" t="s">
        <v>295</v>
      </c>
      <c r="U20" s="146" t="s">
        <v>8</v>
      </c>
      <c r="V20" s="146" t="s">
        <v>299</v>
      </c>
    </row>
    <row r="21" spans="1:23" ht="15.75" customHeight="1">
      <c r="A21" s="111">
        <v>19</v>
      </c>
      <c r="B21" s="111" t="s">
        <v>300</v>
      </c>
      <c r="C21" s="111">
        <v>1</v>
      </c>
      <c r="D21" s="111">
        <v>3</v>
      </c>
      <c r="E21" s="111">
        <v>10</v>
      </c>
      <c r="F21" s="111">
        <v>20</v>
      </c>
      <c r="G21" s="111">
        <v>46</v>
      </c>
      <c r="H21" s="112">
        <v>6</v>
      </c>
      <c r="I21" s="112">
        <v>10</v>
      </c>
      <c r="J21" s="112">
        <v>12</v>
      </c>
      <c r="K21" s="112">
        <v>7</v>
      </c>
      <c r="L21" s="112">
        <v>7</v>
      </c>
      <c r="M21" s="112">
        <v>2</v>
      </c>
      <c r="N21" s="112">
        <v>2</v>
      </c>
      <c r="O21" s="112">
        <f t="shared" si="0"/>
        <v>70</v>
      </c>
      <c r="P21" s="111" t="s">
        <v>301</v>
      </c>
      <c r="Q21" s="146" t="s">
        <v>302</v>
      </c>
      <c r="U21" s="146" t="s">
        <v>9</v>
      </c>
    </row>
    <row r="22" spans="1:23" ht="15.75" customHeight="1">
      <c r="A22" s="111">
        <v>20</v>
      </c>
      <c r="B22" s="111" t="s">
        <v>303</v>
      </c>
      <c r="C22" s="111">
        <v>1</v>
      </c>
      <c r="D22" s="111">
        <v>3</v>
      </c>
      <c r="E22" s="111">
        <v>10</v>
      </c>
      <c r="F22" s="111">
        <v>22</v>
      </c>
      <c r="G22" s="111">
        <v>52</v>
      </c>
      <c r="H22" s="112">
        <v>7</v>
      </c>
      <c r="I22" s="112">
        <v>11</v>
      </c>
      <c r="J22" s="112">
        <v>13</v>
      </c>
      <c r="K22" s="112">
        <v>7</v>
      </c>
      <c r="L22" s="112">
        <v>8</v>
      </c>
      <c r="M22" s="112">
        <v>3</v>
      </c>
      <c r="N22" s="112">
        <v>3</v>
      </c>
      <c r="O22" s="112">
        <f t="shared" si="0"/>
        <v>78</v>
      </c>
      <c r="P22" s="111" t="s">
        <v>304</v>
      </c>
      <c r="Q22" s="146" t="s">
        <v>302</v>
      </c>
      <c r="V22" s="146" t="s">
        <v>81</v>
      </c>
    </row>
    <row r="23" spans="1:23" ht="15.75" customHeight="1">
      <c r="A23" s="111">
        <v>21</v>
      </c>
      <c r="B23" s="111" t="s">
        <v>305</v>
      </c>
      <c r="C23" s="111">
        <v>1</v>
      </c>
      <c r="D23" s="111">
        <v>3</v>
      </c>
      <c r="E23" s="111">
        <v>9</v>
      </c>
      <c r="F23" s="111">
        <v>19</v>
      </c>
      <c r="G23" s="111">
        <v>46</v>
      </c>
      <c r="H23" s="112">
        <v>6</v>
      </c>
      <c r="I23" s="112">
        <v>10</v>
      </c>
      <c r="J23" s="112">
        <v>12</v>
      </c>
      <c r="K23" s="112">
        <v>7</v>
      </c>
      <c r="L23" s="112">
        <v>7</v>
      </c>
      <c r="M23" s="112">
        <v>2</v>
      </c>
      <c r="N23" s="112">
        <v>2</v>
      </c>
      <c r="O23" s="112">
        <f t="shared" si="0"/>
        <v>69</v>
      </c>
      <c r="P23" s="111" t="s">
        <v>306</v>
      </c>
      <c r="Q23" s="146" t="s">
        <v>307</v>
      </c>
      <c r="V23" s="146" t="s">
        <v>308</v>
      </c>
    </row>
    <row r="24" spans="1:23" ht="15.75" customHeight="1">
      <c r="A24" s="111">
        <v>22</v>
      </c>
      <c r="B24" s="111" t="s">
        <v>309</v>
      </c>
      <c r="C24" s="111">
        <v>1</v>
      </c>
      <c r="D24" s="111">
        <v>3</v>
      </c>
      <c r="E24" s="111">
        <v>10</v>
      </c>
      <c r="F24" s="111">
        <v>19</v>
      </c>
      <c r="G24" s="111">
        <v>43</v>
      </c>
      <c r="H24" s="112">
        <v>6</v>
      </c>
      <c r="I24" s="112">
        <v>9</v>
      </c>
      <c r="J24" s="112">
        <v>12</v>
      </c>
      <c r="K24" s="112">
        <v>6</v>
      </c>
      <c r="L24" s="112">
        <v>6</v>
      </c>
      <c r="M24" s="112">
        <v>2</v>
      </c>
      <c r="N24" s="112">
        <v>2</v>
      </c>
      <c r="O24" s="112">
        <f t="shared" si="0"/>
        <v>66</v>
      </c>
      <c r="P24" s="111" t="s">
        <v>310</v>
      </c>
      <c r="Q24" s="146" t="s">
        <v>307</v>
      </c>
      <c r="V24" s="146" t="s">
        <v>311</v>
      </c>
    </row>
    <row r="25" spans="1:23" ht="15.75" customHeight="1">
      <c r="A25" s="111">
        <v>23</v>
      </c>
      <c r="B25" s="111" t="s">
        <v>312</v>
      </c>
      <c r="C25" s="111">
        <v>1</v>
      </c>
      <c r="D25" s="111">
        <v>3</v>
      </c>
      <c r="E25" s="111">
        <v>10</v>
      </c>
      <c r="F25" s="111">
        <v>19</v>
      </c>
      <c r="G25" s="111">
        <v>46</v>
      </c>
      <c r="H25" s="112">
        <v>6</v>
      </c>
      <c r="I25" s="112">
        <v>10</v>
      </c>
      <c r="J25" s="112">
        <v>12</v>
      </c>
      <c r="K25" s="112">
        <v>7</v>
      </c>
      <c r="L25" s="112">
        <v>7</v>
      </c>
      <c r="M25" s="112">
        <v>2</v>
      </c>
      <c r="N25" s="112">
        <v>2</v>
      </c>
      <c r="O25" s="112">
        <f t="shared" si="0"/>
        <v>69</v>
      </c>
      <c r="P25" s="111" t="s">
        <v>313</v>
      </c>
      <c r="Q25" s="146" t="s">
        <v>307</v>
      </c>
    </row>
    <row r="26" spans="1:23" ht="15.75" customHeight="1">
      <c r="A26" s="111">
        <v>24</v>
      </c>
      <c r="B26" s="111" t="s">
        <v>314</v>
      </c>
      <c r="C26" s="111">
        <v>1</v>
      </c>
      <c r="D26" s="111">
        <v>3</v>
      </c>
      <c r="E26" s="111">
        <v>10</v>
      </c>
      <c r="F26" s="111">
        <v>21</v>
      </c>
      <c r="G26" s="111">
        <v>52</v>
      </c>
      <c r="H26" s="112">
        <v>7</v>
      </c>
      <c r="I26" s="112">
        <v>11</v>
      </c>
      <c r="J26" s="112">
        <v>13</v>
      </c>
      <c r="K26" s="112">
        <v>7</v>
      </c>
      <c r="L26" s="112">
        <v>8</v>
      </c>
      <c r="M26" s="112">
        <v>3</v>
      </c>
      <c r="N26" s="112">
        <v>3</v>
      </c>
      <c r="O26" s="112">
        <f t="shared" si="0"/>
        <v>77</v>
      </c>
      <c r="P26" s="111" t="s">
        <v>315</v>
      </c>
      <c r="Q26" s="146" t="s">
        <v>316</v>
      </c>
      <c r="V26" s="146" t="s">
        <v>10</v>
      </c>
    </row>
    <row r="27" spans="1:23" ht="15.75" customHeight="1">
      <c r="A27" s="111">
        <v>25</v>
      </c>
      <c r="B27" s="111" t="s">
        <v>317</v>
      </c>
      <c r="C27" s="111">
        <v>1</v>
      </c>
      <c r="D27" s="111">
        <v>3</v>
      </c>
      <c r="E27" s="111">
        <v>10</v>
      </c>
      <c r="F27" s="111">
        <v>25</v>
      </c>
      <c r="G27" s="111">
        <v>55</v>
      </c>
      <c r="H27" s="112">
        <v>8</v>
      </c>
      <c r="I27" s="112">
        <v>11</v>
      </c>
      <c r="J27" s="112">
        <v>13</v>
      </c>
      <c r="K27" s="112">
        <v>8</v>
      </c>
      <c r="L27" s="112">
        <v>9</v>
      </c>
      <c r="M27" s="112">
        <v>3</v>
      </c>
      <c r="N27" s="112">
        <v>3</v>
      </c>
      <c r="O27" s="112">
        <f t="shared" si="0"/>
        <v>84</v>
      </c>
      <c r="P27" s="111" t="s">
        <v>318</v>
      </c>
      <c r="Q27" s="146" t="s">
        <v>319</v>
      </c>
      <c r="V27" s="146" t="s">
        <v>11</v>
      </c>
    </row>
    <row r="28" spans="1:23" ht="15.75" customHeight="1">
      <c r="A28" s="111">
        <v>26</v>
      </c>
      <c r="B28" s="111" t="s">
        <v>320</v>
      </c>
      <c r="C28" s="111">
        <v>1</v>
      </c>
      <c r="D28" s="111">
        <v>3</v>
      </c>
      <c r="E28" s="111">
        <v>10</v>
      </c>
      <c r="F28" s="111">
        <v>25</v>
      </c>
      <c r="G28" s="111">
        <v>52</v>
      </c>
      <c r="H28" s="112">
        <v>7</v>
      </c>
      <c r="I28" s="112">
        <v>11</v>
      </c>
      <c r="J28" s="112">
        <v>13</v>
      </c>
      <c r="K28" s="112">
        <v>7</v>
      </c>
      <c r="L28" s="112">
        <v>8</v>
      </c>
      <c r="M28" s="112">
        <v>3</v>
      </c>
      <c r="N28" s="112">
        <v>3</v>
      </c>
      <c r="O28" s="112">
        <f t="shared" si="0"/>
        <v>81</v>
      </c>
      <c r="P28" s="111" t="s">
        <v>321</v>
      </c>
      <c r="Q28" s="146" t="s">
        <v>319</v>
      </c>
      <c r="V28" s="146" t="s">
        <v>12</v>
      </c>
    </row>
    <row r="29" spans="1:23" ht="15.75" customHeight="1">
      <c r="A29" s="111">
        <v>27</v>
      </c>
      <c r="B29" s="111" t="s">
        <v>322</v>
      </c>
      <c r="C29" s="111">
        <v>1</v>
      </c>
      <c r="D29" s="111">
        <v>3</v>
      </c>
      <c r="E29" s="111">
        <v>10</v>
      </c>
      <c r="F29" s="111">
        <v>22</v>
      </c>
      <c r="G29" s="111">
        <v>49</v>
      </c>
      <c r="H29" s="112">
        <v>7</v>
      </c>
      <c r="I29" s="112">
        <v>10</v>
      </c>
      <c r="J29" s="112">
        <v>13</v>
      </c>
      <c r="K29" s="112">
        <v>7</v>
      </c>
      <c r="L29" s="112">
        <v>7</v>
      </c>
      <c r="M29" s="112">
        <v>2</v>
      </c>
      <c r="N29" s="112">
        <v>3</v>
      </c>
      <c r="O29" s="112">
        <f t="shared" si="0"/>
        <v>75</v>
      </c>
      <c r="P29" s="111" t="s">
        <v>323</v>
      </c>
      <c r="Q29" s="146" t="s">
        <v>319</v>
      </c>
      <c r="V29" s="146" t="s">
        <v>13</v>
      </c>
    </row>
    <row r="30" spans="1:23" ht="15.75" customHeight="1">
      <c r="A30" s="111">
        <v>28</v>
      </c>
      <c r="B30" s="111" t="s">
        <v>324</v>
      </c>
      <c r="C30" s="111">
        <v>1</v>
      </c>
      <c r="D30" s="111">
        <v>3</v>
      </c>
      <c r="E30" s="111">
        <v>9</v>
      </c>
      <c r="F30" s="111">
        <v>21</v>
      </c>
      <c r="G30" s="111">
        <v>46</v>
      </c>
      <c r="H30" s="112">
        <v>6</v>
      </c>
      <c r="I30" s="112">
        <v>10</v>
      </c>
      <c r="J30" s="112">
        <v>12</v>
      </c>
      <c r="K30" s="112">
        <v>7</v>
      </c>
      <c r="L30" s="112">
        <v>7</v>
      </c>
      <c r="M30" s="112">
        <v>2</v>
      </c>
      <c r="N30" s="112">
        <v>2</v>
      </c>
      <c r="O30" s="112">
        <f t="shared" si="0"/>
        <v>71</v>
      </c>
      <c r="P30" s="111" t="s">
        <v>325</v>
      </c>
      <c r="Q30" s="146" t="s">
        <v>326</v>
      </c>
    </row>
    <row r="31" spans="1:23" ht="15.75" customHeight="1">
      <c r="A31" s="111">
        <v>29</v>
      </c>
      <c r="B31" s="111" t="s">
        <v>327</v>
      </c>
      <c r="C31" s="111">
        <v>1</v>
      </c>
      <c r="D31" s="111">
        <v>3</v>
      </c>
      <c r="E31" s="111">
        <v>10</v>
      </c>
      <c r="F31" s="111">
        <v>20</v>
      </c>
      <c r="G31" s="111">
        <v>46</v>
      </c>
      <c r="H31" s="112">
        <v>6</v>
      </c>
      <c r="I31" s="112">
        <v>10</v>
      </c>
      <c r="J31" s="112">
        <v>12</v>
      </c>
      <c r="K31" s="112">
        <v>7</v>
      </c>
      <c r="L31" s="112">
        <v>7</v>
      </c>
      <c r="M31" s="112">
        <v>2</v>
      </c>
      <c r="N31" s="112">
        <v>2</v>
      </c>
      <c r="O31" s="112">
        <f t="shared" si="0"/>
        <v>70</v>
      </c>
      <c r="P31" s="111" t="s">
        <v>328</v>
      </c>
      <c r="Q31" s="146" t="s">
        <v>326</v>
      </c>
    </row>
    <row r="32" spans="1:23" ht="15.75" customHeight="1">
      <c r="A32" s="111">
        <v>30</v>
      </c>
      <c r="B32" s="111" t="s">
        <v>329</v>
      </c>
      <c r="C32" s="111">
        <v>1</v>
      </c>
      <c r="D32" s="111">
        <v>3</v>
      </c>
      <c r="E32" s="111">
        <v>9</v>
      </c>
      <c r="F32" s="111">
        <v>20</v>
      </c>
      <c r="G32" s="111">
        <v>46</v>
      </c>
      <c r="H32" s="112">
        <v>6</v>
      </c>
      <c r="I32" s="112">
        <v>10</v>
      </c>
      <c r="J32" s="112">
        <v>12</v>
      </c>
      <c r="K32" s="112">
        <v>7</v>
      </c>
      <c r="L32" s="112">
        <v>7</v>
      </c>
      <c r="M32" s="112">
        <v>2</v>
      </c>
      <c r="N32" s="112">
        <v>2</v>
      </c>
      <c r="O32" s="112">
        <f t="shared" si="0"/>
        <v>70</v>
      </c>
      <c r="P32" s="111" t="s">
        <v>330</v>
      </c>
      <c r="Q32" s="146" t="s">
        <v>331</v>
      </c>
    </row>
    <row r="33" spans="1:17" ht="15.75" customHeight="1">
      <c r="A33" s="111">
        <v>31</v>
      </c>
      <c r="B33" s="111" t="s">
        <v>332</v>
      </c>
      <c r="C33" s="111">
        <v>1</v>
      </c>
      <c r="D33" s="111">
        <v>3</v>
      </c>
      <c r="E33" s="111">
        <v>10</v>
      </c>
      <c r="F33" s="111">
        <v>22</v>
      </c>
      <c r="G33" s="111">
        <v>49</v>
      </c>
      <c r="H33" s="112">
        <v>7</v>
      </c>
      <c r="I33" s="112">
        <v>10</v>
      </c>
      <c r="J33" s="112">
        <v>13</v>
      </c>
      <c r="K33" s="112">
        <v>7</v>
      </c>
      <c r="L33" s="112">
        <v>7</v>
      </c>
      <c r="M33" s="112">
        <v>2</v>
      </c>
      <c r="N33" s="112">
        <v>3</v>
      </c>
      <c r="O33" s="112">
        <f t="shared" si="0"/>
        <v>75</v>
      </c>
      <c r="P33" s="111" t="s">
        <v>333</v>
      </c>
      <c r="Q33" s="146" t="s">
        <v>331</v>
      </c>
    </row>
    <row r="34" spans="1:17" ht="15.75" customHeight="1">
      <c r="A34" s="111">
        <v>32</v>
      </c>
      <c r="B34" s="111" t="s">
        <v>334</v>
      </c>
      <c r="C34" s="111">
        <v>1</v>
      </c>
      <c r="D34" s="111">
        <v>3</v>
      </c>
      <c r="E34" s="111">
        <v>10</v>
      </c>
      <c r="F34" s="111">
        <v>22</v>
      </c>
      <c r="G34" s="111">
        <v>52</v>
      </c>
      <c r="H34" s="112">
        <v>7</v>
      </c>
      <c r="I34" s="112">
        <v>11</v>
      </c>
      <c r="J34" s="112">
        <v>13</v>
      </c>
      <c r="K34" s="112">
        <v>7</v>
      </c>
      <c r="L34" s="112">
        <v>8</v>
      </c>
      <c r="M34" s="112">
        <v>3</v>
      </c>
      <c r="N34" s="112">
        <v>3</v>
      </c>
      <c r="O34" s="112">
        <f t="shared" si="0"/>
        <v>78</v>
      </c>
      <c r="P34" s="111" t="s">
        <v>335</v>
      </c>
      <c r="Q34" s="146" t="s">
        <v>331</v>
      </c>
    </row>
    <row r="35" spans="1:17" ht="15.75" customHeight="1">
      <c r="A35" s="111">
        <v>33</v>
      </c>
      <c r="B35" s="111" t="s">
        <v>336</v>
      </c>
      <c r="C35" s="111">
        <v>1</v>
      </c>
      <c r="D35" s="111">
        <v>3</v>
      </c>
      <c r="E35" s="111">
        <v>10</v>
      </c>
      <c r="F35" s="111">
        <v>20</v>
      </c>
      <c r="G35" s="111">
        <v>46</v>
      </c>
      <c r="H35" s="112">
        <v>6</v>
      </c>
      <c r="I35" s="112">
        <v>10</v>
      </c>
      <c r="J35" s="112">
        <v>12</v>
      </c>
      <c r="K35" s="112">
        <v>7</v>
      </c>
      <c r="L35" s="112">
        <v>7</v>
      </c>
      <c r="M35" s="112">
        <v>2</v>
      </c>
      <c r="N35" s="112">
        <v>2</v>
      </c>
      <c r="O35" s="112">
        <f t="shared" si="0"/>
        <v>70</v>
      </c>
      <c r="P35" s="111" t="s">
        <v>337</v>
      </c>
      <c r="Q35" s="146" t="s">
        <v>331</v>
      </c>
    </row>
    <row r="36" spans="1:17" ht="15.75" customHeight="1">
      <c r="A36" s="111">
        <v>34</v>
      </c>
      <c r="B36" s="111" t="s">
        <v>338</v>
      </c>
      <c r="C36" s="111">
        <v>1</v>
      </c>
      <c r="D36" s="111">
        <v>3</v>
      </c>
      <c r="E36" s="111">
        <v>10</v>
      </c>
      <c r="F36" s="111">
        <v>20</v>
      </c>
      <c r="G36" s="111">
        <v>46</v>
      </c>
      <c r="H36" s="112">
        <v>6</v>
      </c>
      <c r="I36" s="112">
        <v>10</v>
      </c>
      <c r="J36" s="112">
        <v>12</v>
      </c>
      <c r="K36" s="112">
        <v>7</v>
      </c>
      <c r="L36" s="112">
        <v>7</v>
      </c>
      <c r="M36" s="112">
        <v>2</v>
      </c>
      <c r="N36" s="112">
        <v>2</v>
      </c>
      <c r="O36" s="112">
        <f t="shared" si="0"/>
        <v>70</v>
      </c>
      <c r="P36" s="111" t="s">
        <v>339</v>
      </c>
      <c r="Q36" s="146" t="s">
        <v>340</v>
      </c>
    </row>
    <row r="37" spans="1:17" ht="15.75" customHeight="1">
      <c r="A37" s="111">
        <v>35</v>
      </c>
      <c r="B37" s="111" t="s">
        <v>341</v>
      </c>
      <c r="C37" s="111">
        <v>1</v>
      </c>
      <c r="D37" s="111">
        <v>3</v>
      </c>
      <c r="E37" s="111">
        <v>10</v>
      </c>
      <c r="F37" s="111">
        <v>20</v>
      </c>
      <c r="G37" s="111">
        <v>46</v>
      </c>
      <c r="H37" s="112">
        <v>6</v>
      </c>
      <c r="I37" s="112">
        <v>10</v>
      </c>
      <c r="J37" s="112">
        <v>12</v>
      </c>
      <c r="K37" s="112">
        <v>7</v>
      </c>
      <c r="L37" s="112">
        <v>7</v>
      </c>
      <c r="M37" s="112">
        <v>2</v>
      </c>
      <c r="N37" s="112">
        <v>2</v>
      </c>
      <c r="O37" s="112">
        <f t="shared" si="0"/>
        <v>70</v>
      </c>
      <c r="P37" s="111" t="s">
        <v>342</v>
      </c>
      <c r="Q37" s="146" t="s">
        <v>340</v>
      </c>
    </row>
    <row r="38" spans="1:17" ht="15.75" customHeight="1">
      <c r="A38" s="111">
        <v>36</v>
      </c>
      <c r="B38" s="111" t="s">
        <v>343</v>
      </c>
      <c r="C38" s="111">
        <v>1</v>
      </c>
      <c r="D38" s="111">
        <v>3</v>
      </c>
      <c r="E38" s="111">
        <v>10</v>
      </c>
      <c r="F38" s="111">
        <v>22</v>
      </c>
      <c r="G38" s="111">
        <v>52</v>
      </c>
      <c r="H38" s="112">
        <v>7</v>
      </c>
      <c r="I38" s="112">
        <v>11</v>
      </c>
      <c r="J38" s="112">
        <v>13</v>
      </c>
      <c r="K38" s="112">
        <v>7</v>
      </c>
      <c r="L38" s="112">
        <v>8</v>
      </c>
      <c r="M38" s="112">
        <v>3</v>
      </c>
      <c r="N38" s="112">
        <v>3</v>
      </c>
      <c r="O38" s="112">
        <f t="shared" si="0"/>
        <v>78</v>
      </c>
      <c r="P38" s="111" t="s">
        <v>344</v>
      </c>
      <c r="Q38" s="146" t="s">
        <v>340</v>
      </c>
    </row>
    <row r="39" spans="1:17" ht="15.75" customHeight="1">
      <c r="A39" s="111">
        <v>37</v>
      </c>
      <c r="B39" s="111" t="s">
        <v>345</v>
      </c>
      <c r="C39" s="111">
        <v>1</v>
      </c>
      <c r="D39" s="111">
        <v>3</v>
      </c>
      <c r="E39" s="111">
        <v>10</v>
      </c>
      <c r="F39" s="111">
        <v>19</v>
      </c>
      <c r="G39" s="111">
        <v>46</v>
      </c>
      <c r="H39" s="112">
        <v>6</v>
      </c>
      <c r="I39" s="112">
        <v>10</v>
      </c>
      <c r="J39" s="112">
        <v>12</v>
      </c>
      <c r="K39" s="112">
        <v>7</v>
      </c>
      <c r="L39" s="112">
        <v>7</v>
      </c>
      <c r="M39" s="112">
        <v>2</v>
      </c>
      <c r="N39" s="112">
        <v>2</v>
      </c>
      <c r="O39" s="112">
        <f t="shared" si="0"/>
        <v>69</v>
      </c>
      <c r="P39" s="111" t="s">
        <v>346</v>
      </c>
      <c r="Q39" s="146" t="s">
        <v>340</v>
      </c>
    </row>
    <row r="40" spans="1:17" ht="15.75" customHeight="1">
      <c r="A40" s="111">
        <v>38</v>
      </c>
      <c r="B40" s="111" t="s">
        <v>347</v>
      </c>
      <c r="C40" s="111">
        <v>1</v>
      </c>
      <c r="D40" s="111">
        <v>3</v>
      </c>
      <c r="E40" s="111">
        <v>10</v>
      </c>
      <c r="F40" s="111">
        <v>19</v>
      </c>
      <c r="G40" s="111">
        <v>46</v>
      </c>
      <c r="H40" s="112">
        <v>6</v>
      </c>
      <c r="I40" s="112">
        <v>10</v>
      </c>
      <c r="J40" s="112">
        <v>12</v>
      </c>
      <c r="K40" s="112">
        <v>7</v>
      </c>
      <c r="L40" s="112">
        <v>7</v>
      </c>
      <c r="M40" s="112">
        <v>2</v>
      </c>
      <c r="N40" s="112">
        <v>2</v>
      </c>
      <c r="O40" s="112">
        <f t="shared" si="0"/>
        <v>69</v>
      </c>
      <c r="P40" s="111" t="s">
        <v>348</v>
      </c>
      <c r="Q40" s="146" t="s">
        <v>340</v>
      </c>
    </row>
    <row r="41" spans="1:17" ht="15.75" customHeight="1">
      <c r="A41" s="111">
        <v>39</v>
      </c>
      <c r="B41" s="111" t="s">
        <v>349</v>
      </c>
      <c r="C41" s="111">
        <v>1</v>
      </c>
      <c r="D41" s="111">
        <v>3</v>
      </c>
      <c r="E41" s="111">
        <v>9</v>
      </c>
      <c r="F41" s="111">
        <v>19</v>
      </c>
      <c r="G41" s="111">
        <v>43</v>
      </c>
      <c r="H41" s="112">
        <v>6</v>
      </c>
      <c r="I41" s="112">
        <v>9</v>
      </c>
      <c r="J41" s="112">
        <v>12</v>
      </c>
      <c r="K41" s="112">
        <v>6</v>
      </c>
      <c r="L41" s="112">
        <v>6</v>
      </c>
      <c r="M41" s="112">
        <v>2</v>
      </c>
      <c r="N41" s="112">
        <v>2</v>
      </c>
      <c r="O41" s="112">
        <f t="shared" si="0"/>
        <v>66</v>
      </c>
      <c r="P41" s="111" t="s">
        <v>350</v>
      </c>
      <c r="Q41" s="146" t="s">
        <v>340</v>
      </c>
    </row>
    <row r="42" spans="1:17" ht="15.75" customHeight="1">
      <c r="A42" s="111">
        <v>40</v>
      </c>
      <c r="B42" s="111" t="s">
        <v>351</v>
      </c>
      <c r="C42" s="111">
        <v>1</v>
      </c>
      <c r="D42" s="111">
        <v>3</v>
      </c>
      <c r="E42" s="111">
        <v>10</v>
      </c>
      <c r="F42" s="111">
        <v>20</v>
      </c>
      <c r="G42" s="111">
        <v>46</v>
      </c>
      <c r="H42" s="112">
        <v>6</v>
      </c>
      <c r="I42" s="112">
        <v>10</v>
      </c>
      <c r="J42" s="112">
        <v>12</v>
      </c>
      <c r="K42" s="112">
        <v>7</v>
      </c>
      <c r="L42" s="112">
        <v>7</v>
      </c>
      <c r="M42" s="112">
        <v>2</v>
      </c>
      <c r="N42" s="112">
        <v>2</v>
      </c>
      <c r="O42" s="112">
        <f t="shared" si="0"/>
        <v>70</v>
      </c>
      <c r="P42" s="111" t="s">
        <v>352</v>
      </c>
      <c r="Q42" s="146" t="s">
        <v>353</v>
      </c>
    </row>
    <row r="43" spans="1:17" ht="15.75" customHeight="1">
      <c r="A43" s="111">
        <v>41</v>
      </c>
      <c r="B43" s="111" t="s">
        <v>354</v>
      </c>
      <c r="C43" s="111">
        <v>1</v>
      </c>
      <c r="D43" s="111">
        <v>3</v>
      </c>
      <c r="E43" s="111">
        <v>10</v>
      </c>
      <c r="F43" s="111">
        <v>21</v>
      </c>
      <c r="G43" s="111">
        <v>46</v>
      </c>
      <c r="H43" s="112">
        <v>6</v>
      </c>
      <c r="I43" s="112">
        <v>10</v>
      </c>
      <c r="J43" s="112">
        <v>12</v>
      </c>
      <c r="K43" s="112">
        <v>7</v>
      </c>
      <c r="L43" s="112">
        <v>7</v>
      </c>
      <c r="M43" s="112">
        <v>2</v>
      </c>
      <c r="N43" s="112">
        <v>2</v>
      </c>
      <c r="O43" s="112">
        <f t="shared" si="0"/>
        <v>71</v>
      </c>
      <c r="P43" s="111" t="s">
        <v>355</v>
      </c>
      <c r="Q43" s="146" t="s">
        <v>353</v>
      </c>
    </row>
    <row r="44" spans="1:17" ht="15.75" customHeight="1">
      <c r="A44" s="111">
        <v>42</v>
      </c>
      <c r="B44" s="111" t="s">
        <v>356</v>
      </c>
      <c r="C44" s="111">
        <v>1</v>
      </c>
      <c r="D44" s="111">
        <v>3</v>
      </c>
      <c r="E44" s="111">
        <v>10</v>
      </c>
      <c r="F44" s="111">
        <v>20</v>
      </c>
      <c r="G44" s="111">
        <v>46</v>
      </c>
      <c r="H44" s="112">
        <v>6</v>
      </c>
      <c r="I44" s="112">
        <v>10</v>
      </c>
      <c r="J44" s="112">
        <v>12</v>
      </c>
      <c r="K44" s="112">
        <v>7</v>
      </c>
      <c r="L44" s="112">
        <v>7</v>
      </c>
      <c r="M44" s="112">
        <v>2</v>
      </c>
      <c r="N44" s="112">
        <v>2</v>
      </c>
      <c r="O44" s="112">
        <f t="shared" si="0"/>
        <v>70</v>
      </c>
      <c r="P44" s="111" t="s">
        <v>357</v>
      </c>
      <c r="Q44" s="146" t="s">
        <v>358</v>
      </c>
    </row>
    <row r="45" spans="1:17" ht="15.75" customHeight="1">
      <c r="A45" s="111">
        <v>43</v>
      </c>
      <c r="B45" s="111" t="s">
        <v>359</v>
      </c>
      <c r="C45" s="111">
        <v>1</v>
      </c>
      <c r="D45" s="111">
        <v>3</v>
      </c>
      <c r="E45" s="111">
        <v>10</v>
      </c>
      <c r="F45" s="111">
        <v>20</v>
      </c>
      <c r="G45" s="111">
        <v>46</v>
      </c>
      <c r="H45" s="112">
        <v>6</v>
      </c>
      <c r="I45" s="112">
        <v>10</v>
      </c>
      <c r="J45" s="112">
        <v>12</v>
      </c>
      <c r="K45" s="112">
        <v>7</v>
      </c>
      <c r="L45" s="112">
        <v>7</v>
      </c>
      <c r="M45" s="112">
        <v>2</v>
      </c>
      <c r="N45" s="112">
        <v>2</v>
      </c>
      <c r="O45" s="112">
        <f t="shared" si="0"/>
        <v>70</v>
      </c>
      <c r="P45" s="111" t="s">
        <v>360</v>
      </c>
      <c r="Q45" s="146" t="s">
        <v>361</v>
      </c>
    </row>
    <row r="46" spans="1:17" ht="15.75" customHeight="1">
      <c r="A46" s="111">
        <v>44</v>
      </c>
      <c r="B46" s="111" t="s">
        <v>362</v>
      </c>
      <c r="C46" s="111">
        <v>1</v>
      </c>
      <c r="D46" s="111">
        <v>3</v>
      </c>
      <c r="E46" s="111">
        <v>10</v>
      </c>
      <c r="F46" s="111">
        <v>21</v>
      </c>
      <c r="G46" s="111">
        <v>46</v>
      </c>
      <c r="H46" s="112">
        <v>6</v>
      </c>
      <c r="I46" s="112">
        <v>10</v>
      </c>
      <c r="J46" s="112">
        <v>12</v>
      </c>
      <c r="K46" s="112">
        <v>7</v>
      </c>
      <c r="L46" s="112">
        <v>7</v>
      </c>
      <c r="M46" s="112">
        <v>2</v>
      </c>
      <c r="N46" s="112">
        <v>2</v>
      </c>
      <c r="O46" s="112">
        <f t="shared" si="0"/>
        <v>71</v>
      </c>
      <c r="P46" s="111" t="s">
        <v>363</v>
      </c>
      <c r="Q46" s="146" t="s">
        <v>361</v>
      </c>
    </row>
    <row r="47" spans="1:17" ht="15.75" customHeight="1">
      <c r="A47" s="111">
        <v>45</v>
      </c>
      <c r="B47" s="111" t="s">
        <v>364</v>
      </c>
      <c r="C47" s="111">
        <v>1</v>
      </c>
      <c r="D47" s="111">
        <v>3</v>
      </c>
      <c r="E47" s="111">
        <v>10</v>
      </c>
      <c r="F47" s="111">
        <v>19</v>
      </c>
      <c r="G47" s="111">
        <v>46</v>
      </c>
      <c r="H47" s="112">
        <v>6</v>
      </c>
      <c r="I47" s="112">
        <v>10</v>
      </c>
      <c r="J47" s="112">
        <v>12</v>
      </c>
      <c r="K47" s="112">
        <v>7</v>
      </c>
      <c r="L47" s="112">
        <v>7</v>
      </c>
      <c r="M47" s="112">
        <v>2</v>
      </c>
      <c r="N47" s="112">
        <v>2</v>
      </c>
      <c r="O47" s="112">
        <f t="shared" si="0"/>
        <v>69</v>
      </c>
      <c r="P47" s="111" t="s">
        <v>365</v>
      </c>
      <c r="Q47" s="146" t="s">
        <v>366</v>
      </c>
    </row>
    <row r="48" spans="1:17" ht="15.75" customHeight="1">
      <c r="A48" s="111">
        <v>46</v>
      </c>
      <c r="B48" s="111" t="s">
        <v>367</v>
      </c>
      <c r="C48" s="111">
        <v>1</v>
      </c>
      <c r="D48" s="111">
        <v>3</v>
      </c>
      <c r="E48" s="111">
        <v>9</v>
      </c>
      <c r="F48" s="111">
        <v>20</v>
      </c>
      <c r="G48" s="111">
        <v>46</v>
      </c>
      <c r="H48" s="112">
        <v>6</v>
      </c>
      <c r="I48" s="112">
        <v>10</v>
      </c>
      <c r="J48" s="112">
        <v>12</v>
      </c>
      <c r="K48" s="112">
        <v>7</v>
      </c>
      <c r="L48" s="112">
        <v>7</v>
      </c>
      <c r="M48" s="112">
        <v>2</v>
      </c>
      <c r="N48" s="112">
        <v>2</v>
      </c>
      <c r="O48" s="112">
        <f t="shared" si="0"/>
        <v>70</v>
      </c>
      <c r="P48" s="111" t="s">
        <v>368</v>
      </c>
      <c r="Q48" s="146" t="s">
        <v>369</v>
      </c>
    </row>
    <row r="49" spans="1:17" ht="15.75" customHeight="1">
      <c r="A49" s="111">
        <v>47</v>
      </c>
      <c r="B49" s="111" t="s">
        <v>370</v>
      </c>
      <c r="C49" s="111">
        <v>1</v>
      </c>
      <c r="D49" s="111">
        <v>3</v>
      </c>
      <c r="E49" s="111">
        <v>10</v>
      </c>
      <c r="F49" s="111">
        <v>20</v>
      </c>
      <c r="G49" s="111">
        <v>46</v>
      </c>
      <c r="H49" s="112">
        <v>6</v>
      </c>
      <c r="I49" s="112">
        <v>10</v>
      </c>
      <c r="J49" s="112">
        <v>12</v>
      </c>
      <c r="K49" s="112">
        <v>7</v>
      </c>
      <c r="L49" s="112">
        <v>7</v>
      </c>
      <c r="M49" s="112">
        <v>2</v>
      </c>
      <c r="N49" s="112">
        <v>2</v>
      </c>
      <c r="O49" s="112">
        <f t="shared" si="0"/>
        <v>70</v>
      </c>
      <c r="P49" s="111" t="s">
        <v>371</v>
      </c>
      <c r="Q49" s="146" t="s">
        <v>369</v>
      </c>
    </row>
    <row r="50" spans="1:17" ht="15.75" customHeight="1">
      <c r="A50" s="111">
        <v>48</v>
      </c>
      <c r="B50" s="111" t="s">
        <v>372</v>
      </c>
      <c r="C50" s="111">
        <v>1</v>
      </c>
      <c r="D50" s="111">
        <v>3</v>
      </c>
      <c r="E50" s="111">
        <v>10</v>
      </c>
      <c r="F50" s="111">
        <v>25</v>
      </c>
      <c r="G50" s="111">
        <v>55</v>
      </c>
      <c r="H50" s="112">
        <v>8</v>
      </c>
      <c r="I50" s="112">
        <v>11</v>
      </c>
      <c r="J50" s="112">
        <v>13</v>
      </c>
      <c r="K50" s="112">
        <v>8</v>
      </c>
      <c r="L50" s="112">
        <v>9</v>
      </c>
      <c r="M50" s="112">
        <v>3</v>
      </c>
      <c r="N50" s="112">
        <v>3</v>
      </c>
      <c r="O50" s="112">
        <f t="shared" si="0"/>
        <v>84</v>
      </c>
      <c r="P50" s="111" t="s">
        <v>373</v>
      </c>
      <c r="Q50" s="146" t="s">
        <v>374</v>
      </c>
    </row>
    <row r="51" spans="1:17" ht="15.75" customHeight="1">
      <c r="A51" s="111">
        <v>49</v>
      </c>
      <c r="B51" s="111" t="s">
        <v>375</v>
      </c>
      <c r="C51" s="111">
        <v>1</v>
      </c>
      <c r="D51" s="111">
        <v>3</v>
      </c>
      <c r="E51" s="111">
        <v>10</v>
      </c>
      <c r="F51" s="111">
        <v>22</v>
      </c>
      <c r="G51" s="111">
        <v>52</v>
      </c>
      <c r="H51" s="112">
        <v>7</v>
      </c>
      <c r="I51" s="112">
        <v>11</v>
      </c>
      <c r="J51" s="112">
        <v>13</v>
      </c>
      <c r="K51" s="112">
        <v>7</v>
      </c>
      <c r="L51" s="112">
        <v>8</v>
      </c>
      <c r="M51" s="112">
        <v>3</v>
      </c>
      <c r="N51" s="112">
        <v>3</v>
      </c>
      <c r="O51" s="112">
        <f t="shared" si="0"/>
        <v>78</v>
      </c>
      <c r="P51" s="111" t="s">
        <v>376</v>
      </c>
      <c r="Q51" s="146" t="s">
        <v>374</v>
      </c>
    </row>
    <row r="52" spans="1:17" ht="15.75" customHeight="1">
      <c r="A52" s="111">
        <v>50</v>
      </c>
      <c r="B52" s="111" t="s">
        <v>377</v>
      </c>
      <c r="C52" s="111">
        <v>1</v>
      </c>
      <c r="D52" s="111">
        <v>3</v>
      </c>
      <c r="E52" s="111">
        <v>9</v>
      </c>
      <c r="F52" s="111">
        <v>20</v>
      </c>
      <c r="G52" s="111">
        <v>49</v>
      </c>
      <c r="H52" s="112">
        <v>7</v>
      </c>
      <c r="I52" s="112">
        <v>10</v>
      </c>
      <c r="J52" s="112">
        <v>13</v>
      </c>
      <c r="K52" s="112">
        <v>7</v>
      </c>
      <c r="L52" s="112">
        <v>7</v>
      </c>
      <c r="M52" s="112">
        <v>2</v>
      </c>
      <c r="N52" s="112">
        <v>3</v>
      </c>
      <c r="O52" s="112">
        <f t="shared" si="0"/>
        <v>73</v>
      </c>
      <c r="P52" s="111" t="s">
        <v>378</v>
      </c>
      <c r="Q52" s="146" t="s">
        <v>379</v>
      </c>
    </row>
    <row r="53" spans="1:17" ht="15.75" customHeight="1">
      <c r="A53" s="111">
        <v>51</v>
      </c>
      <c r="B53" s="111" t="s">
        <v>380</v>
      </c>
      <c r="C53" s="111">
        <v>1</v>
      </c>
      <c r="D53" s="111">
        <v>3</v>
      </c>
      <c r="E53" s="111">
        <v>10</v>
      </c>
      <c r="F53" s="111">
        <v>21</v>
      </c>
      <c r="G53" s="111">
        <v>49</v>
      </c>
      <c r="H53" s="112">
        <v>7</v>
      </c>
      <c r="I53" s="112">
        <v>10</v>
      </c>
      <c r="J53" s="112">
        <v>13</v>
      </c>
      <c r="K53" s="112">
        <v>7</v>
      </c>
      <c r="L53" s="112">
        <v>7</v>
      </c>
      <c r="M53" s="112">
        <v>2</v>
      </c>
      <c r="N53" s="112">
        <v>3</v>
      </c>
      <c r="O53" s="112">
        <f t="shared" si="0"/>
        <v>74</v>
      </c>
      <c r="P53" s="111" t="s">
        <v>381</v>
      </c>
      <c r="Q53" s="146" t="s">
        <v>379</v>
      </c>
    </row>
    <row r="54" spans="1:17" ht="15.75" customHeight="1">
      <c r="A54" s="111">
        <v>52</v>
      </c>
      <c r="B54" s="111" t="s">
        <v>382</v>
      </c>
      <c r="C54" s="111">
        <v>1</v>
      </c>
      <c r="D54" s="111">
        <v>3</v>
      </c>
      <c r="E54" s="111">
        <v>10</v>
      </c>
      <c r="F54" s="111">
        <v>22</v>
      </c>
      <c r="G54" s="111">
        <v>52</v>
      </c>
      <c r="H54" s="112">
        <v>7</v>
      </c>
      <c r="I54" s="112">
        <v>11</v>
      </c>
      <c r="J54" s="112">
        <v>13</v>
      </c>
      <c r="K54" s="112">
        <v>7</v>
      </c>
      <c r="L54" s="112">
        <v>8</v>
      </c>
      <c r="M54" s="112">
        <v>3</v>
      </c>
      <c r="N54" s="112">
        <v>3</v>
      </c>
      <c r="O54" s="112">
        <f t="shared" si="0"/>
        <v>78</v>
      </c>
      <c r="P54" s="111" t="s">
        <v>383</v>
      </c>
      <c r="Q54" s="146" t="s">
        <v>379</v>
      </c>
    </row>
    <row r="55" spans="1:17" ht="15.75" customHeight="1">
      <c r="A55" s="111">
        <v>53</v>
      </c>
      <c r="B55" s="111" t="s">
        <v>384</v>
      </c>
      <c r="C55" s="111">
        <v>1</v>
      </c>
      <c r="D55" s="111">
        <v>3</v>
      </c>
      <c r="E55" s="111">
        <v>9</v>
      </c>
      <c r="F55" s="111">
        <v>22</v>
      </c>
      <c r="G55" s="111">
        <v>52</v>
      </c>
      <c r="H55" s="112">
        <v>7</v>
      </c>
      <c r="I55" s="112">
        <v>11</v>
      </c>
      <c r="J55" s="112">
        <v>13</v>
      </c>
      <c r="K55" s="112">
        <v>7</v>
      </c>
      <c r="L55" s="112">
        <v>8</v>
      </c>
      <c r="M55" s="112">
        <v>3</v>
      </c>
      <c r="N55" s="112">
        <v>3</v>
      </c>
      <c r="O55" s="112">
        <f t="shared" si="0"/>
        <v>78</v>
      </c>
      <c r="P55" s="111" t="s">
        <v>385</v>
      </c>
      <c r="Q55" s="146" t="s">
        <v>379</v>
      </c>
    </row>
    <row r="56" spans="1:17" ht="15.75" customHeight="1">
      <c r="A56" s="111">
        <v>54</v>
      </c>
      <c r="B56" s="111" t="s">
        <v>386</v>
      </c>
      <c r="C56" s="111">
        <v>1</v>
      </c>
      <c r="D56" s="111">
        <v>3</v>
      </c>
      <c r="E56" s="111">
        <v>10</v>
      </c>
      <c r="F56" s="111">
        <v>23</v>
      </c>
      <c r="G56" s="111">
        <v>52</v>
      </c>
      <c r="H56" s="112">
        <v>7</v>
      </c>
      <c r="I56" s="112">
        <v>11</v>
      </c>
      <c r="J56" s="112">
        <v>13</v>
      </c>
      <c r="K56" s="112">
        <v>7</v>
      </c>
      <c r="L56" s="112">
        <v>8</v>
      </c>
      <c r="M56" s="112">
        <v>3</v>
      </c>
      <c r="N56" s="112">
        <v>3</v>
      </c>
      <c r="O56" s="112">
        <f t="shared" si="0"/>
        <v>79</v>
      </c>
      <c r="P56" s="111" t="s">
        <v>387</v>
      </c>
      <c r="Q56" s="146" t="s">
        <v>379</v>
      </c>
    </row>
    <row r="57" spans="1:17" ht="15.75" customHeight="1">
      <c r="A57" s="111">
        <v>55</v>
      </c>
      <c r="B57" s="111" t="s">
        <v>388</v>
      </c>
      <c r="C57" s="111">
        <v>1</v>
      </c>
      <c r="D57" s="111">
        <v>3</v>
      </c>
      <c r="E57" s="111">
        <v>10</v>
      </c>
      <c r="F57" s="111">
        <v>21</v>
      </c>
      <c r="G57" s="111">
        <v>49</v>
      </c>
      <c r="H57" s="112">
        <v>7</v>
      </c>
      <c r="I57" s="112">
        <v>10</v>
      </c>
      <c r="J57" s="112">
        <v>13</v>
      </c>
      <c r="K57" s="112">
        <v>7</v>
      </c>
      <c r="L57" s="112">
        <v>7</v>
      </c>
      <c r="M57" s="112">
        <v>2</v>
      </c>
      <c r="N57" s="112">
        <v>3</v>
      </c>
      <c r="O57" s="112">
        <f t="shared" si="0"/>
        <v>74</v>
      </c>
      <c r="P57" s="111" t="s">
        <v>389</v>
      </c>
      <c r="Q57" s="146" t="s">
        <v>379</v>
      </c>
    </row>
    <row r="58" spans="1:17" ht="15.75" customHeight="1">
      <c r="A58" s="111">
        <v>56</v>
      </c>
      <c r="B58" s="111" t="s">
        <v>390</v>
      </c>
      <c r="C58" s="111">
        <v>1</v>
      </c>
      <c r="D58" s="111">
        <v>3</v>
      </c>
      <c r="E58" s="111">
        <v>10</v>
      </c>
      <c r="F58" s="111">
        <v>23</v>
      </c>
      <c r="G58" s="111">
        <v>52</v>
      </c>
      <c r="H58" s="112">
        <v>7</v>
      </c>
      <c r="I58" s="112">
        <v>11</v>
      </c>
      <c r="J58" s="112">
        <v>13</v>
      </c>
      <c r="K58" s="112">
        <v>7</v>
      </c>
      <c r="L58" s="112">
        <v>8</v>
      </c>
      <c r="M58" s="112">
        <v>3</v>
      </c>
      <c r="N58" s="112">
        <v>3</v>
      </c>
      <c r="O58" s="112">
        <f t="shared" si="0"/>
        <v>79</v>
      </c>
      <c r="P58" s="111" t="s">
        <v>391</v>
      </c>
      <c r="Q58" s="146" t="s">
        <v>379</v>
      </c>
    </row>
    <row r="59" spans="1:17" ht="15.75" customHeight="1">
      <c r="A59" s="111">
        <v>57</v>
      </c>
      <c r="B59" s="111" t="s">
        <v>392</v>
      </c>
      <c r="C59" s="111">
        <v>1</v>
      </c>
      <c r="D59" s="111">
        <v>3</v>
      </c>
      <c r="E59" s="111">
        <v>10</v>
      </c>
      <c r="F59" s="111">
        <v>20</v>
      </c>
      <c r="G59" s="111">
        <v>46</v>
      </c>
      <c r="H59" s="112">
        <v>6</v>
      </c>
      <c r="I59" s="112">
        <v>10</v>
      </c>
      <c r="J59" s="112">
        <v>12</v>
      </c>
      <c r="K59" s="112">
        <v>7</v>
      </c>
      <c r="L59" s="112">
        <v>7</v>
      </c>
      <c r="M59" s="112">
        <v>2</v>
      </c>
      <c r="N59" s="112">
        <v>2</v>
      </c>
      <c r="O59" s="112">
        <f t="shared" si="0"/>
        <v>70</v>
      </c>
      <c r="P59" s="111" t="s">
        <v>393</v>
      </c>
      <c r="Q59" s="146" t="s">
        <v>394</v>
      </c>
    </row>
    <row r="60" spans="1:17" ht="15.75" customHeight="1">
      <c r="A60" s="111">
        <v>58</v>
      </c>
      <c r="B60" s="111" t="s">
        <v>395</v>
      </c>
      <c r="C60" s="111">
        <v>1</v>
      </c>
      <c r="D60" s="111">
        <v>3</v>
      </c>
      <c r="E60" s="111">
        <v>10</v>
      </c>
      <c r="F60" s="111">
        <v>22</v>
      </c>
      <c r="G60" s="111">
        <v>52</v>
      </c>
      <c r="H60" s="112">
        <v>7</v>
      </c>
      <c r="I60" s="112">
        <v>11</v>
      </c>
      <c r="J60" s="112">
        <v>13</v>
      </c>
      <c r="K60" s="112">
        <v>7</v>
      </c>
      <c r="L60" s="112">
        <v>8</v>
      </c>
      <c r="M60" s="112">
        <v>3</v>
      </c>
      <c r="N60" s="112">
        <v>3</v>
      </c>
      <c r="O60" s="112">
        <f t="shared" si="0"/>
        <v>78</v>
      </c>
      <c r="P60" s="111" t="s">
        <v>396</v>
      </c>
      <c r="Q60" s="146" t="s">
        <v>394</v>
      </c>
    </row>
    <row r="61" spans="1:17" ht="15.75" customHeight="1">
      <c r="A61" s="111">
        <v>59</v>
      </c>
      <c r="B61" s="111" t="s">
        <v>397</v>
      </c>
      <c r="C61" s="111">
        <v>1</v>
      </c>
      <c r="D61" s="111">
        <v>3</v>
      </c>
      <c r="E61" s="111">
        <v>10</v>
      </c>
      <c r="F61" s="111">
        <v>24</v>
      </c>
      <c r="G61" s="111">
        <v>52</v>
      </c>
      <c r="H61" s="112">
        <v>7</v>
      </c>
      <c r="I61" s="112">
        <v>11</v>
      </c>
      <c r="J61" s="112">
        <v>13</v>
      </c>
      <c r="K61" s="112">
        <v>7</v>
      </c>
      <c r="L61" s="112">
        <v>8</v>
      </c>
      <c r="M61" s="112">
        <v>3</v>
      </c>
      <c r="N61" s="112">
        <v>3</v>
      </c>
      <c r="O61" s="112">
        <f t="shared" si="0"/>
        <v>80</v>
      </c>
      <c r="P61" s="111" t="s">
        <v>398</v>
      </c>
      <c r="Q61" s="146" t="s">
        <v>394</v>
      </c>
    </row>
    <row r="62" spans="1:17" ht="15.75" customHeight="1">
      <c r="A62" s="111">
        <v>60</v>
      </c>
      <c r="B62" s="111" t="s">
        <v>399</v>
      </c>
      <c r="C62" s="111">
        <v>1</v>
      </c>
      <c r="D62" s="111">
        <v>3</v>
      </c>
      <c r="E62" s="111">
        <v>10</v>
      </c>
      <c r="F62" s="111">
        <v>20</v>
      </c>
      <c r="G62" s="111">
        <v>43</v>
      </c>
      <c r="H62" s="112">
        <v>6</v>
      </c>
      <c r="I62" s="112">
        <v>9</v>
      </c>
      <c r="J62" s="112">
        <v>12</v>
      </c>
      <c r="K62" s="112">
        <v>6</v>
      </c>
      <c r="L62" s="112">
        <v>6</v>
      </c>
      <c r="M62" s="112">
        <v>2</v>
      </c>
      <c r="N62" s="112">
        <v>2</v>
      </c>
      <c r="O62" s="112">
        <f t="shared" si="0"/>
        <v>67</v>
      </c>
      <c r="P62" s="111" t="s">
        <v>400</v>
      </c>
      <c r="Q62" s="146" t="s">
        <v>394</v>
      </c>
    </row>
    <row r="63" spans="1:17" ht="15.75" customHeight="1">
      <c r="A63" s="111">
        <v>61</v>
      </c>
      <c r="B63" s="111" t="s">
        <v>401</v>
      </c>
      <c r="C63" s="111">
        <v>1</v>
      </c>
      <c r="D63" s="111">
        <v>3</v>
      </c>
      <c r="E63" s="111">
        <v>10</v>
      </c>
      <c r="F63" s="111">
        <v>21</v>
      </c>
      <c r="G63" s="111">
        <v>52</v>
      </c>
      <c r="H63" s="112">
        <v>7</v>
      </c>
      <c r="I63" s="112">
        <v>11</v>
      </c>
      <c r="J63" s="112">
        <v>13</v>
      </c>
      <c r="K63" s="112">
        <v>7</v>
      </c>
      <c r="L63" s="112">
        <v>8</v>
      </c>
      <c r="M63" s="112">
        <v>3</v>
      </c>
      <c r="N63" s="112">
        <v>3</v>
      </c>
      <c r="O63" s="112">
        <f t="shared" si="0"/>
        <v>77</v>
      </c>
      <c r="P63" s="111" t="s">
        <v>402</v>
      </c>
      <c r="Q63" s="146" t="s">
        <v>403</v>
      </c>
    </row>
    <row r="64" spans="1:17" ht="15.75" customHeight="1">
      <c r="A64" s="111">
        <v>62</v>
      </c>
      <c r="B64" s="111" t="s">
        <v>404</v>
      </c>
      <c r="C64" s="111">
        <v>1</v>
      </c>
      <c r="D64" s="111">
        <v>3</v>
      </c>
      <c r="E64" s="111">
        <v>10</v>
      </c>
      <c r="F64" s="111">
        <v>21</v>
      </c>
      <c r="G64" s="111">
        <v>46</v>
      </c>
      <c r="H64" s="112">
        <v>6</v>
      </c>
      <c r="I64" s="112">
        <v>10</v>
      </c>
      <c r="J64" s="112">
        <v>12</v>
      </c>
      <c r="K64" s="112">
        <v>7</v>
      </c>
      <c r="L64" s="112">
        <v>7</v>
      </c>
      <c r="M64" s="112">
        <v>2</v>
      </c>
      <c r="N64" s="112">
        <v>2</v>
      </c>
      <c r="O64" s="112">
        <f t="shared" si="0"/>
        <v>71</v>
      </c>
      <c r="P64" s="111" t="s">
        <v>405</v>
      </c>
      <c r="Q64" s="146" t="s">
        <v>403</v>
      </c>
    </row>
    <row r="65" spans="1:17" ht="15.75" customHeight="1">
      <c r="A65" s="111">
        <v>63</v>
      </c>
      <c r="B65" s="111" t="s">
        <v>406</v>
      </c>
      <c r="C65" s="111">
        <v>1</v>
      </c>
      <c r="D65" s="111">
        <v>3</v>
      </c>
      <c r="E65" s="111">
        <v>10</v>
      </c>
      <c r="F65" s="111">
        <v>22</v>
      </c>
      <c r="G65" s="111">
        <v>49</v>
      </c>
      <c r="H65" s="112">
        <v>7</v>
      </c>
      <c r="I65" s="112">
        <v>10</v>
      </c>
      <c r="J65" s="112">
        <v>13</v>
      </c>
      <c r="K65" s="112">
        <v>7</v>
      </c>
      <c r="L65" s="112">
        <v>7</v>
      </c>
      <c r="M65" s="112">
        <v>2</v>
      </c>
      <c r="N65" s="112">
        <v>3</v>
      </c>
      <c r="O65" s="112">
        <f t="shared" si="0"/>
        <v>75</v>
      </c>
      <c r="P65" s="111" t="s">
        <v>407</v>
      </c>
      <c r="Q65" s="146" t="s">
        <v>403</v>
      </c>
    </row>
    <row r="66" spans="1:17" ht="15.75" customHeight="1">
      <c r="A66" s="111">
        <v>64</v>
      </c>
      <c r="B66" s="111" t="s">
        <v>408</v>
      </c>
      <c r="C66" s="111">
        <v>1</v>
      </c>
      <c r="D66" s="111">
        <v>3</v>
      </c>
      <c r="E66" s="111">
        <v>9</v>
      </c>
      <c r="F66" s="111">
        <v>18</v>
      </c>
      <c r="G66" s="111">
        <v>46</v>
      </c>
      <c r="H66" s="112">
        <v>6</v>
      </c>
      <c r="I66" s="112">
        <v>10</v>
      </c>
      <c r="J66" s="112">
        <v>12</v>
      </c>
      <c r="K66" s="112">
        <v>7</v>
      </c>
      <c r="L66" s="112">
        <v>7</v>
      </c>
      <c r="M66" s="112">
        <v>2</v>
      </c>
      <c r="N66" s="112">
        <v>2</v>
      </c>
      <c r="O66" s="112">
        <f t="shared" si="0"/>
        <v>68</v>
      </c>
      <c r="P66" s="111" t="s">
        <v>409</v>
      </c>
      <c r="Q66" s="146" t="s">
        <v>410</v>
      </c>
    </row>
    <row r="67" spans="1:17" ht="15.75" customHeight="1">
      <c r="A67" s="111">
        <v>65</v>
      </c>
      <c r="B67" s="111" t="s">
        <v>411</v>
      </c>
      <c r="C67" s="111">
        <v>1</v>
      </c>
      <c r="D67" s="111">
        <v>3</v>
      </c>
      <c r="E67" s="111">
        <v>10</v>
      </c>
      <c r="F67" s="111">
        <v>19</v>
      </c>
      <c r="G67" s="111">
        <v>43</v>
      </c>
      <c r="H67" s="112">
        <v>6</v>
      </c>
      <c r="I67" s="112">
        <v>9</v>
      </c>
      <c r="J67" s="112">
        <v>12</v>
      </c>
      <c r="K67" s="112">
        <v>6</v>
      </c>
      <c r="L67" s="112">
        <v>6</v>
      </c>
      <c r="M67" s="112">
        <v>2</v>
      </c>
      <c r="N67" s="112">
        <v>2</v>
      </c>
      <c r="O67" s="112">
        <f t="shared" ref="O67:O130" si="1">SUM(C67:D67,F67:G67)</f>
        <v>66</v>
      </c>
      <c r="P67" s="111" t="s">
        <v>412</v>
      </c>
      <c r="Q67" s="146" t="s">
        <v>410</v>
      </c>
    </row>
    <row r="68" spans="1:17" ht="15.75" customHeight="1">
      <c r="A68" s="111">
        <v>66</v>
      </c>
      <c r="B68" s="111" t="s">
        <v>413</v>
      </c>
      <c r="C68" s="111">
        <v>1</v>
      </c>
      <c r="D68" s="111">
        <v>4</v>
      </c>
      <c r="E68" s="111">
        <v>9</v>
      </c>
      <c r="F68" s="111">
        <v>22</v>
      </c>
      <c r="G68" s="111">
        <v>52</v>
      </c>
      <c r="H68" s="112">
        <v>7</v>
      </c>
      <c r="I68" s="112">
        <v>11</v>
      </c>
      <c r="J68" s="112">
        <v>13</v>
      </c>
      <c r="K68" s="112">
        <v>7</v>
      </c>
      <c r="L68" s="112">
        <v>8</v>
      </c>
      <c r="M68" s="112">
        <v>3</v>
      </c>
      <c r="N68" s="112">
        <v>3</v>
      </c>
      <c r="O68" s="112">
        <f t="shared" si="1"/>
        <v>79</v>
      </c>
      <c r="P68" s="111" t="s">
        <v>414</v>
      </c>
      <c r="Q68" s="146" t="s">
        <v>415</v>
      </c>
    </row>
    <row r="69" spans="1:17" ht="15.75" customHeight="1">
      <c r="A69" s="111">
        <v>67</v>
      </c>
      <c r="B69" s="111" t="s">
        <v>416</v>
      </c>
      <c r="C69" s="111">
        <v>1</v>
      </c>
      <c r="D69" s="111">
        <v>4</v>
      </c>
      <c r="E69" s="111">
        <v>9</v>
      </c>
      <c r="F69" s="111">
        <v>22</v>
      </c>
      <c r="G69" s="111">
        <v>49</v>
      </c>
      <c r="H69" s="112">
        <v>7</v>
      </c>
      <c r="I69" s="112">
        <v>10</v>
      </c>
      <c r="J69" s="112">
        <v>13</v>
      </c>
      <c r="K69" s="112">
        <v>7</v>
      </c>
      <c r="L69" s="112">
        <v>7</v>
      </c>
      <c r="M69" s="112">
        <v>2</v>
      </c>
      <c r="N69" s="112">
        <v>3</v>
      </c>
      <c r="O69" s="112">
        <f t="shared" si="1"/>
        <v>76</v>
      </c>
      <c r="P69" s="111" t="s">
        <v>417</v>
      </c>
      <c r="Q69" s="146" t="s">
        <v>415</v>
      </c>
    </row>
    <row r="70" spans="1:17" ht="15.75" customHeight="1">
      <c r="A70" s="111">
        <v>68</v>
      </c>
      <c r="B70" s="111" t="s">
        <v>418</v>
      </c>
      <c r="C70" s="111">
        <v>1</v>
      </c>
      <c r="D70" s="111">
        <v>4</v>
      </c>
      <c r="E70" s="111">
        <v>9</v>
      </c>
      <c r="F70" s="111">
        <v>20</v>
      </c>
      <c r="G70" s="111">
        <v>49</v>
      </c>
      <c r="H70" s="112">
        <v>7</v>
      </c>
      <c r="I70" s="112">
        <v>10</v>
      </c>
      <c r="J70" s="112">
        <v>13</v>
      </c>
      <c r="K70" s="112">
        <v>7</v>
      </c>
      <c r="L70" s="112">
        <v>7</v>
      </c>
      <c r="M70" s="112">
        <v>2</v>
      </c>
      <c r="N70" s="112">
        <v>3</v>
      </c>
      <c r="O70" s="112">
        <f t="shared" si="1"/>
        <v>74</v>
      </c>
      <c r="P70" s="111" t="s">
        <v>419</v>
      </c>
      <c r="Q70" s="146" t="s">
        <v>415</v>
      </c>
    </row>
    <row r="71" spans="1:17" ht="15.75" customHeight="1">
      <c r="A71" s="111">
        <v>69</v>
      </c>
      <c r="B71" s="111" t="s">
        <v>420</v>
      </c>
      <c r="C71" s="111">
        <v>1</v>
      </c>
      <c r="D71" s="111">
        <v>3</v>
      </c>
      <c r="E71" s="111">
        <v>10</v>
      </c>
      <c r="F71" s="111">
        <v>23</v>
      </c>
      <c r="G71" s="111">
        <v>52</v>
      </c>
      <c r="H71" s="112">
        <v>7</v>
      </c>
      <c r="I71" s="112">
        <v>11</v>
      </c>
      <c r="J71" s="112">
        <v>13</v>
      </c>
      <c r="K71" s="112">
        <v>7</v>
      </c>
      <c r="L71" s="112">
        <v>8</v>
      </c>
      <c r="M71" s="112">
        <v>3</v>
      </c>
      <c r="N71" s="112">
        <v>3</v>
      </c>
      <c r="O71" s="112">
        <f t="shared" si="1"/>
        <v>79</v>
      </c>
      <c r="P71" s="111" t="s">
        <v>421</v>
      </c>
      <c r="Q71" s="146" t="s">
        <v>422</v>
      </c>
    </row>
    <row r="72" spans="1:17" ht="15.75" customHeight="1">
      <c r="A72" s="111">
        <v>70</v>
      </c>
      <c r="B72" s="111" t="s">
        <v>423</v>
      </c>
      <c r="C72" s="111">
        <v>1</v>
      </c>
      <c r="D72" s="111">
        <v>3</v>
      </c>
      <c r="E72" s="111">
        <v>10</v>
      </c>
      <c r="F72" s="111">
        <v>21</v>
      </c>
      <c r="G72" s="111">
        <v>49</v>
      </c>
      <c r="H72" s="112">
        <v>7</v>
      </c>
      <c r="I72" s="112">
        <v>10</v>
      </c>
      <c r="J72" s="112">
        <v>13</v>
      </c>
      <c r="K72" s="112">
        <v>7</v>
      </c>
      <c r="L72" s="112">
        <v>7</v>
      </c>
      <c r="M72" s="112">
        <v>2</v>
      </c>
      <c r="N72" s="112">
        <v>3</v>
      </c>
      <c r="O72" s="112">
        <f t="shared" si="1"/>
        <v>74</v>
      </c>
      <c r="P72" s="111" t="s">
        <v>424</v>
      </c>
      <c r="Q72" s="146" t="s">
        <v>422</v>
      </c>
    </row>
    <row r="73" spans="1:17" ht="15.75" customHeight="1">
      <c r="A73" s="111">
        <v>71</v>
      </c>
      <c r="B73" s="111" t="s">
        <v>425</v>
      </c>
      <c r="C73" s="111">
        <v>1</v>
      </c>
      <c r="D73" s="111">
        <v>3</v>
      </c>
      <c r="E73" s="111">
        <v>10</v>
      </c>
      <c r="F73" s="111">
        <v>24</v>
      </c>
      <c r="G73" s="111">
        <v>55</v>
      </c>
      <c r="H73" s="112">
        <v>8</v>
      </c>
      <c r="I73" s="112">
        <v>11</v>
      </c>
      <c r="J73" s="112">
        <v>13</v>
      </c>
      <c r="K73" s="112">
        <v>8</v>
      </c>
      <c r="L73" s="112">
        <v>9</v>
      </c>
      <c r="M73" s="112">
        <v>3</v>
      </c>
      <c r="N73" s="112">
        <v>3</v>
      </c>
      <c r="O73" s="112">
        <f t="shared" si="1"/>
        <v>83</v>
      </c>
      <c r="P73" s="111" t="s">
        <v>426</v>
      </c>
      <c r="Q73" s="146" t="s">
        <v>427</v>
      </c>
    </row>
    <row r="74" spans="1:17" ht="15.75" customHeight="1">
      <c r="A74" s="111">
        <v>72</v>
      </c>
      <c r="B74" s="111" t="s">
        <v>428</v>
      </c>
      <c r="C74" s="111">
        <v>1</v>
      </c>
      <c r="D74" s="111">
        <v>3</v>
      </c>
      <c r="E74" s="111">
        <v>10</v>
      </c>
      <c r="F74" s="111">
        <v>23</v>
      </c>
      <c r="G74" s="111">
        <v>52</v>
      </c>
      <c r="H74" s="112">
        <v>7</v>
      </c>
      <c r="I74" s="112">
        <v>11</v>
      </c>
      <c r="J74" s="112">
        <v>13</v>
      </c>
      <c r="K74" s="112">
        <v>7</v>
      </c>
      <c r="L74" s="112">
        <v>8</v>
      </c>
      <c r="M74" s="112">
        <v>3</v>
      </c>
      <c r="N74" s="112">
        <v>3</v>
      </c>
      <c r="O74" s="112">
        <f t="shared" si="1"/>
        <v>79</v>
      </c>
      <c r="P74" s="111" t="s">
        <v>429</v>
      </c>
      <c r="Q74" s="146" t="s">
        <v>430</v>
      </c>
    </row>
    <row r="75" spans="1:17" ht="15.75" customHeight="1">
      <c r="A75" s="111">
        <v>73</v>
      </c>
      <c r="B75" s="111" t="s">
        <v>431</v>
      </c>
      <c r="C75" s="111">
        <v>1</v>
      </c>
      <c r="D75" s="111">
        <v>3</v>
      </c>
      <c r="E75" s="111">
        <v>10</v>
      </c>
      <c r="F75" s="111">
        <v>24</v>
      </c>
      <c r="G75" s="111">
        <v>52</v>
      </c>
      <c r="H75" s="112">
        <v>7</v>
      </c>
      <c r="I75" s="112">
        <v>11</v>
      </c>
      <c r="J75" s="112">
        <v>13</v>
      </c>
      <c r="K75" s="112">
        <v>7</v>
      </c>
      <c r="L75" s="112">
        <v>8</v>
      </c>
      <c r="M75" s="112">
        <v>3</v>
      </c>
      <c r="N75" s="112">
        <v>3</v>
      </c>
      <c r="O75" s="112">
        <f t="shared" si="1"/>
        <v>80</v>
      </c>
      <c r="P75" s="111" t="s">
        <v>432</v>
      </c>
      <c r="Q75" s="146" t="s">
        <v>430</v>
      </c>
    </row>
    <row r="76" spans="1:17" ht="15.75" customHeight="1">
      <c r="A76" s="111">
        <v>74</v>
      </c>
      <c r="B76" s="111" t="s">
        <v>433</v>
      </c>
      <c r="C76" s="111">
        <v>1</v>
      </c>
      <c r="D76" s="111">
        <v>3</v>
      </c>
      <c r="E76" s="111">
        <v>10</v>
      </c>
      <c r="F76" s="111">
        <v>24</v>
      </c>
      <c r="G76" s="111">
        <v>52</v>
      </c>
      <c r="H76" s="112">
        <v>7</v>
      </c>
      <c r="I76" s="112">
        <v>11</v>
      </c>
      <c r="J76" s="112">
        <v>13</v>
      </c>
      <c r="K76" s="112">
        <v>7</v>
      </c>
      <c r="L76" s="112">
        <v>8</v>
      </c>
      <c r="M76" s="112">
        <v>3</v>
      </c>
      <c r="N76" s="112">
        <v>3</v>
      </c>
      <c r="O76" s="112">
        <f t="shared" si="1"/>
        <v>80</v>
      </c>
      <c r="P76" s="111" t="s">
        <v>434</v>
      </c>
      <c r="Q76" s="146" t="s">
        <v>430</v>
      </c>
    </row>
    <row r="77" spans="1:17" ht="15.75" customHeight="1">
      <c r="A77" s="111">
        <v>75</v>
      </c>
      <c r="B77" s="111" t="s">
        <v>435</v>
      </c>
      <c r="C77" s="111">
        <v>1</v>
      </c>
      <c r="D77" s="111">
        <v>3</v>
      </c>
      <c r="E77" s="111">
        <v>10</v>
      </c>
      <c r="F77" s="111">
        <v>21</v>
      </c>
      <c r="G77" s="111">
        <v>52</v>
      </c>
      <c r="H77" s="112">
        <v>7</v>
      </c>
      <c r="I77" s="112">
        <v>11</v>
      </c>
      <c r="J77" s="112">
        <v>13</v>
      </c>
      <c r="K77" s="112">
        <v>7</v>
      </c>
      <c r="L77" s="112">
        <v>8</v>
      </c>
      <c r="M77" s="112">
        <v>3</v>
      </c>
      <c r="N77" s="112">
        <v>3</v>
      </c>
      <c r="O77" s="112">
        <f t="shared" si="1"/>
        <v>77</v>
      </c>
      <c r="P77" s="111" t="s">
        <v>436</v>
      </c>
      <c r="Q77" s="146" t="s">
        <v>430</v>
      </c>
    </row>
    <row r="78" spans="1:17" ht="15.75" customHeight="1">
      <c r="A78" s="111">
        <v>76</v>
      </c>
      <c r="B78" s="111" t="s">
        <v>437</v>
      </c>
      <c r="C78" s="111">
        <v>1</v>
      </c>
      <c r="D78" s="111">
        <v>3</v>
      </c>
      <c r="E78" s="111">
        <v>10</v>
      </c>
      <c r="F78" s="111">
        <v>20</v>
      </c>
      <c r="G78" s="111">
        <v>49</v>
      </c>
      <c r="H78" s="112">
        <v>7</v>
      </c>
      <c r="I78" s="112">
        <v>10</v>
      </c>
      <c r="J78" s="112">
        <v>13</v>
      </c>
      <c r="K78" s="112">
        <v>7</v>
      </c>
      <c r="L78" s="112">
        <v>7</v>
      </c>
      <c r="M78" s="112">
        <v>2</v>
      </c>
      <c r="N78" s="112">
        <v>3</v>
      </c>
      <c r="O78" s="112">
        <f t="shared" si="1"/>
        <v>73</v>
      </c>
      <c r="P78" s="111" t="s">
        <v>438</v>
      </c>
      <c r="Q78" s="146" t="s">
        <v>439</v>
      </c>
    </row>
    <row r="79" spans="1:17" ht="15.75" customHeight="1">
      <c r="A79" s="111">
        <v>77</v>
      </c>
      <c r="B79" s="111" t="s">
        <v>440</v>
      </c>
      <c r="C79" s="111">
        <v>1</v>
      </c>
      <c r="D79" s="111">
        <v>3</v>
      </c>
      <c r="E79" s="111">
        <v>9</v>
      </c>
      <c r="F79" s="111">
        <v>18</v>
      </c>
      <c r="G79" s="111">
        <v>43</v>
      </c>
      <c r="H79" s="112">
        <v>6</v>
      </c>
      <c r="I79" s="112">
        <v>9</v>
      </c>
      <c r="J79" s="112">
        <v>12</v>
      </c>
      <c r="K79" s="112">
        <v>6</v>
      </c>
      <c r="L79" s="112">
        <v>6</v>
      </c>
      <c r="M79" s="112">
        <v>2</v>
      </c>
      <c r="N79" s="112">
        <v>2</v>
      </c>
      <c r="O79" s="112">
        <f t="shared" si="1"/>
        <v>65</v>
      </c>
      <c r="P79" s="111" t="s">
        <v>441</v>
      </c>
      <c r="Q79" s="146" t="s">
        <v>439</v>
      </c>
    </row>
    <row r="80" spans="1:17" ht="15.75" customHeight="1">
      <c r="A80" s="111">
        <v>78</v>
      </c>
      <c r="B80" s="111" t="s">
        <v>442</v>
      </c>
      <c r="C80" s="111">
        <v>1</v>
      </c>
      <c r="D80" s="111">
        <v>3</v>
      </c>
      <c r="E80" s="111">
        <v>10</v>
      </c>
      <c r="F80" s="111">
        <v>20</v>
      </c>
      <c r="G80" s="111">
        <v>46</v>
      </c>
      <c r="H80" s="112">
        <v>6</v>
      </c>
      <c r="I80" s="112">
        <v>10</v>
      </c>
      <c r="J80" s="112">
        <v>12</v>
      </c>
      <c r="K80" s="112">
        <v>7</v>
      </c>
      <c r="L80" s="112">
        <v>7</v>
      </c>
      <c r="M80" s="112">
        <v>2</v>
      </c>
      <c r="N80" s="112">
        <v>2</v>
      </c>
      <c r="O80" s="112">
        <f t="shared" si="1"/>
        <v>70</v>
      </c>
      <c r="P80" s="111" t="s">
        <v>443</v>
      </c>
      <c r="Q80" s="146" t="s">
        <v>444</v>
      </c>
    </row>
    <row r="81" spans="1:17" ht="15.75" customHeight="1">
      <c r="A81" s="111">
        <v>79</v>
      </c>
      <c r="B81" s="111" t="s">
        <v>445</v>
      </c>
      <c r="C81" s="111">
        <v>1</v>
      </c>
      <c r="D81" s="111">
        <v>3</v>
      </c>
      <c r="E81" s="111">
        <v>10</v>
      </c>
      <c r="F81" s="111">
        <v>19</v>
      </c>
      <c r="G81" s="111">
        <v>46</v>
      </c>
      <c r="H81" s="112">
        <v>6</v>
      </c>
      <c r="I81" s="112">
        <v>10</v>
      </c>
      <c r="J81" s="112">
        <v>12</v>
      </c>
      <c r="K81" s="112">
        <v>7</v>
      </c>
      <c r="L81" s="112">
        <v>7</v>
      </c>
      <c r="M81" s="112">
        <v>2</v>
      </c>
      <c r="N81" s="112">
        <v>2</v>
      </c>
      <c r="O81" s="112">
        <f t="shared" si="1"/>
        <v>69</v>
      </c>
      <c r="P81" s="111" t="s">
        <v>446</v>
      </c>
      <c r="Q81" s="146" t="s">
        <v>444</v>
      </c>
    </row>
    <row r="82" spans="1:17" ht="15.75" customHeight="1">
      <c r="A82" s="111">
        <v>80</v>
      </c>
      <c r="B82" s="111" t="s">
        <v>447</v>
      </c>
      <c r="C82" s="111">
        <v>1</v>
      </c>
      <c r="D82" s="111">
        <v>3</v>
      </c>
      <c r="E82" s="111">
        <v>10</v>
      </c>
      <c r="F82" s="111">
        <v>19</v>
      </c>
      <c r="G82" s="111">
        <v>46</v>
      </c>
      <c r="H82" s="112">
        <v>6</v>
      </c>
      <c r="I82" s="112">
        <v>10</v>
      </c>
      <c r="J82" s="112">
        <v>12</v>
      </c>
      <c r="K82" s="112">
        <v>7</v>
      </c>
      <c r="L82" s="112">
        <v>7</v>
      </c>
      <c r="M82" s="112">
        <v>2</v>
      </c>
      <c r="N82" s="112">
        <v>2</v>
      </c>
      <c r="O82" s="112">
        <f t="shared" si="1"/>
        <v>69</v>
      </c>
      <c r="P82" s="111" t="s">
        <v>448</v>
      </c>
      <c r="Q82" s="146" t="s">
        <v>449</v>
      </c>
    </row>
    <row r="83" spans="1:17" ht="15.75" customHeight="1">
      <c r="A83" s="111">
        <v>81</v>
      </c>
      <c r="B83" s="111" t="s">
        <v>450</v>
      </c>
      <c r="C83" s="111">
        <v>1</v>
      </c>
      <c r="D83" s="111">
        <v>3</v>
      </c>
      <c r="E83" s="111">
        <v>8</v>
      </c>
      <c r="F83" s="111">
        <v>19</v>
      </c>
      <c r="G83" s="111">
        <v>43</v>
      </c>
      <c r="H83" s="112">
        <v>6</v>
      </c>
      <c r="I83" s="112">
        <v>9</v>
      </c>
      <c r="J83" s="112">
        <v>12</v>
      </c>
      <c r="K83" s="112">
        <v>6</v>
      </c>
      <c r="L83" s="112">
        <v>6</v>
      </c>
      <c r="M83" s="112">
        <v>2</v>
      </c>
      <c r="N83" s="112">
        <v>2</v>
      </c>
      <c r="O83" s="112">
        <f t="shared" si="1"/>
        <v>66</v>
      </c>
      <c r="P83" s="111" t="s">
        <v>451</v>
      </c>
      <c r="Q83" s="146" t="s">
        <v>449</v>
      </c>
    </row>
    <row r="84" spans="1:17" ht="15.75" customHeight="1">
      <c r="A84" s="111">
        <v>82</v>
      </c>
      <c r="B84" s="111" t="s">
        <v>452</v>
      </c>
      <c r="C84" s="111">
        <v>1</v>
      </c>
      <c r="D84" s="111">
        <v>4</v>
      </c>
      <c r="E84" s="111">
        <v>9</v>
      </c>
      <c r="F84" s="111">
        <v>22</v>
      </c>
      <c r="G84" s="111">
        <v>52</v>
      </c>
      <c r="H84" s="112">
        <v>7</v>
      </c>
      <c r="I84" s="112">
        <v>11</v>
      </c>
      <c r="J84" s="112">
        <v>13</v>
      </c>
      <c r="K84" s="112">
        <v>7</v>
      </c>
      <c r="L84" s="112">
        <v>8</v>
      </c>
      <c r="M84" s="112">
        <v>3</v>
      </c>
      <c r="N84" s="112">
        <v>3</v>
      </c>
      <c r="O84" s="112">
        <f t="shared" si="1"/>
        <v>79</v>
      </c>
      <c r="P84" s="111" t="s">
        <v>453</v>
      </c>
      <c r="Q84" s="146" t="s">
        <v>454</v>
      </c>
    </row>
    <row r="85" spans="1:17" ht="15.75" customHeight="1">
      <c r="A85" s="111">
        <v>83</v>
      </c>
      <c r="B85" s="111" t="s">
        <v>455</v>
      </c>
      <c r="C85" s="111">
        <v>1</v>
      </c>
      <c r="D85" s="111">
        <v>4</v>
      </c>
      <c r="E85" s="111">
        <v>9</v>
      </c>
      <c r="F85" s="111">
        <v>21</v>
      </c>
      <c r="G85" s="111">
        <v>49</v>
      </c>
      <c r="H85" s="112">
        <v>7</v>
      </c>
      <c r="I85" s="112">
        <v>10</v>
      </c>
      <c r="J85" s="112">
        <v>13</v>
      </c>
      <c r="K85" s="112">
        <v>7</v>
      </c>
      <c r="L85" s="112">
        <v>7</v>
      </c>
      <c r="M85" s="112">
        <v>2</v>
      </c>
      <c r="N85" s="112">
        <v>3</v>
      </c>
      <c r="O85" s="112">
        <f t="shared" si="1"/>
        <v>75</v>
      </c>
      <c r="P85" s="111" t="s">
        <v>456</v>
      </c>
      <c r="Q85" s="146" t="s">
        <v>454</v>
      </c>
    </row>
    <row r="86" spans="1:17" ht="15.75" customHeight="1">
      <c r="A86" s="111">
        <v>84</v>
      </c>
      <c r="B86" s="111" t="s">
        <v>457</v>
      </c>
      <c r="C86" s="111">
        <v>1</v>
      </c>
      <c r="D86" s="111">
        <v>4</v>
      </c>
      <c r="E86" s="111">
        <v>9</v>
      </c>
      <c r="F86" s="111">
        <v>20</v>
      </c>
      <c r="G86" s="111">
        <v>46</v>
      </c>
      <c r="H86" s="112">
        <v>6</v>
      </c>
      <c r="I86" s="112">
        <v>10</v>
      </c>
      <c r="J86" s="112">
        <v>12</v>
      </c>
      <c r="K86" s="112">
        <v>7</v>
      </c>
      <c r="L86" s="112">
        <v>7</v>
      </c>
      <c r="M86" s="112">
        <v>2</v>
      </c>
      <c r="N86" s="112">
        <v>2</v>
      </c>
      <c r="O86" s="112">
        <f t="shared" si="1"/>
        <v>71</v>
      </c>
      <c r="P86" s="111" t="s">
        <v>458</v>
      </c>
      <c r="Q86" s="146" t="s">
        <v>454</v>
      </c>
    </row>
    <row r="87" spans="1:17" ht="15.75" customHeight="1">
      <c r="A87" s="111">
        <v>85</v>
      </c>
      <c r="B87" s="111" t="s">
        <v>459</v>
      </c>
      <c r="C87" s="111">
        <v>1</v>
      </c>
      <c r="D87" s="111">
        <v>3</v>
      </c>
      <c r="E87" s="111">
        <v>10</v>
      </c>
      <c r="F87" s="111">
        <v>21</v>
      </c>
      <c r="G87" s="111">
        <v>52</v>
      </c>
      <c r="H87" s="112">
        <v>7</v>
      </c>
      <c r="I87" s="112">
        <v>11</v>
      </c>
      <c r="J87" s="112">
        <v>13</v>
      </c>
      <c r="K87" s="112">
        <v>7</v>
      </c>
      <c r="L87" s="112">
        <v>8</v>
      </c>
      <c r="M87" s="112">
        <v>3</v>
      </c>
      <c r="N87" s="112">
        <v>3</v>
      </c>
      <c r="O87" s="112">
        <f t="shared" si="1"/>
        <v>77</v>
      </c>
      <c r="P87" s="111" t="s">
        <v>460</v>
      </c>
      <c r="Q87" s="146" t="s">
        <v>461</v>
      </c>
    </row>
    <row r="88" spans="1:17" ht="15.75" customHeight="1">
      <c r="A88" s="111">
        <v>86</v>
      </c>
      <c r="B88" s="111" t="s">
        <v>462</v>
      </c>
      <c r="C88" s="111">
        <v>1</v>
      </c>
      <c r="D88" s="111">
        <v>3</v>
      </c>
      <c r="E88" s="111">
        <v>10</v>
      </c>
      <c r="F88" s="111">
        <v>21</v>
      </c>
      <c r="G88" s="111">
        <v>49</v>
      </c>
      <c r="H88" s="112">
        <v>7</v>
      </c>
      <c r="I88" s="112">
        <v>10</v>
      </c>
      <c r="J88" s="112">
        <v>13</v>
      </c>
      <c r="K88" s="112">
        <v>7</v>
      </c>
      <c r="L88" s="112">
        <v>7</v>
      </c>
      <c r="M88" s="112">
        <v>2</v>
      </c>
      <c r="N88" s="112">
        <v>3</v>
      </c>
      <c r="O88" s="112">
        <f t="shared" si="1"/>
        <v>74</v>
      </c>
      <c r="P88" s="111" t="s">
        <v>463</v>
      </c>
      <c r="Q88" s="146" t="s">
        <v>461</v>
      </c>
    </row>
    <row r="89" spans="1:17" ht="15.75" customHeight="1">
      <c r="A89" s="111">
        <v>87</v>
      </c>
      <c r="B89" s="111" t="s">
        <v>464</v>
      </c>
      <c r="C89" s="111">
        <v>1</v>
      </c>
      <c r="D89" s="111">
        <v>3</v>
      </c>
      <c r="E89" s="111">
        <v>10</v>
      </c>
      <c r="F89" s="111">
        <v>20</v>
      </c>
      <c r="G89" s="111">
        <v>46</v>
      </c>
      <c r="H89" s="112">
        <v>6</v>
      </c>
      <c r="I89" s="112">
        <v>10</v>
      </c>
      <c r="J89" s="112">
        <v>12</v>
      </c>
      <c r="K89" s="112">
        <v>7</v>
      </c>
      <c r="L89" s="112">
        <v>7</v>
      </c>
      <c r="M89" s="112">
        <v>2</v>
      </c>
      <c r="N89" s="112">
        <v>2</v>
      </c>
      <c r="O89" s="112">
        <f t="shared" si="1"/>
        <v>70</v>
      </c>
      <c r="P89" s="111" t="s">
        <v>465</v>
      </c>
      <c r="Q89" s="146" t="s">
        <v>466</v>
      </c>
    </row>
    <row r="90" spans="1:17" ht="15.75" customHeight="1">
      <c r="A90" s="111">
        <v>88</v>
      </c>
      <c r="B90" s="111" t="s">
        <v>467</v>
      </c>
      <c r="C90" s="111">
        <v>1</v>
      </c>
      <c r="D90" s="111">
        <v>3</v>
      </c>
      <c r="E90" s="111">
        <v>10</v>
      </c>
      <c r="F90" s="111">
        <v>20</v>
      </c>
      <c r="G90" s="111">
        <v>46</v>
      </c>
      <c r="H90" s="112">
        <v>6</v>
      </c>
      <c r="I90" s="112">
        <v>10</v>
      </c>
      <c r="J90" s="112">
        <v>12</v>
      </c>
      <c r="K90" s="112">
        <v>7</v>
      </c>
      <c r="L90" s="112">
        <v>7</v>
      </c>
      <c r="M90" s="112">
        <v>2</v>
      </c>
      <c r="N90" s="112">
        <v>2</v>
      </c>
      <c r="O90" s="112">
        <f t="shared" si="1"/>
        <v>70</v>
      </c>
      <c r="P90" s="111" t="s">
        <v>468</v>
      </c>
      <c r="Q90" s="146" t="s">
        <v>466</v>
      </c>
    </row>
    <row r="91" spans="1:17" ht="15.75" customHeight="1">
      <c r="A91" s="111">
        <v>89</v>
      </c>
      <c r="B91" s="111" t="s">
        <v>469</v>
      </c>
      <c r="C91" s="111">
        <v>1</v>
      </c>
      <c r="D91" s="111">
        <v>3</v>
      </c>
      <c r="E91" s="111">
        <v>10</v>
      </c>
      <c r="F91" s="111">
        <v>22</v>
      </c>
      <c r="G91" s="111">
        <v>52</v>
      </c>
      <c r="H91" s="112">
        <v>7</v>
      </c>
      <c r="I91" s="112">
        <v>11</v>
      </c>
      <c r="J91" s="112">
        <v>13</v>
      </c>
      <c r="K91" s="112">
        <v>7</v>
      </c>
      <c r="L91" s="112">
        <v>8</v>
      </c>
      <c r="M91" s="112">
        <v>3</v>
      </c>
      <c r="N91" s="112">
        <v>3</v>
      </c>
      <c r="O91" s="112">
        <f t="shared" si="1"/>
        <v>78</v>
      </c>
      <c r="P91" s="111" t="s">
        <v>470</v>
      </c>
      <c r="Q91" s="146" t="s">
        <v>471</v>
      </c>
    </row>
    <row r="92" spans="1:17" ht="15.75" customHeight="1">
      <c r="A92" s="111">
        <v>90</v>
      </c>
      <c r="B92" s="111" t="s">
        <v>472</v>
      </c>
      <c r="C92" s="111">
        <v>1</v>
      </c>
      <c r="D92" s="111">
        <v>3</v>
      </c>
      <c r="E92" s="111">
        <v>10</v>
      </c>
      <c r="F92" s="111">
        <v>19</v>
      </c>
      <c r="G92" s="111">
        <v>46</v>
      </c>
      <c r="H92" s="112">
        <v>6</v>
      </c>
      <c r="I92" s="112">
        <v>10</v>
      </c>
      <c r="J92" s="112">
        <v>12</v>
      </c>
      <c r="K92" s="112">
        <v>7</v>
      </c>
      <c r="L92" s="112">
        <v>7</v>
      </c>
      <c r="M92" s="112">
        <v>2</v>
      </c>
      <c r="N92" s="112">
        <v>2</v>
      </c>
      <c r="O92" s="112">
        <f t="shared" si="1"/>
        <v>69</v>
      </c>
      <c r="P92" s="111" t="s">
        <v>473</v>
      </c>
      <c r="Q92" s="146" t="s">
        <v>474</v>
      </c>
    </row>
    <row r="93" spans="1:17" ht="15.75" customHeight="1">
      <c r="A93" s="111">
        <v>91</v>
      </c>
      <c r="B93" s="111" t="s">
        <v>475</v>
      </c>
      <c r="C93" s="111">
        <v>1</v>
      </c>
      <c r="D93" s="111">
        <v>3</v>
      </c>
      <c r="E93" s="111">
        <v>10</v>
      </c>
      <c r="F93" s="111">
        <v>19</v>
      </c>
      <c r="G93" s="111">
        <v>43</v>
      </c>
      <c r="H93" s="112">
        <v>6</v>
      </c>
      <c r="I93" s="112">
        <v>9</v>
      </c>
      <c r="J93" s="112">
        <v>12</v>
      </c>
      <c r="K93" s="112">
        <v>6</v>
      </c>
      <c r="L93" s="112">
        <v>6</v>
      </c>
      <c r="M93" s="112">
        <v>2</v>
      </c>
      <c r="N93" s="112">
        <v>2</v>
      </c>
      <c r="O93" s="112">
        <f t="shared" si="1"/>
        <v>66</v>
      </c>
      <c r="P93" s="111" t="s">
        <v>476</v>
      </c>
      <c r="Q93" s="146" t="s">
        <v>474</v>
      </c>
    </row>
    <row r="94" spans="1:17" ht="15.75" customHeight="1">
      <c r="A94" s="111">
        <v>92</v>
      </c>
      <c r="B94" s="111" t="s">
        <v>477</v>
      </c>
      <c r="C94" s="111">
        <v>1</v>
      </c>
      <c r="D94" s="111">
        <v>3</v>
      </c>
      <c r="E94" s="111">
        <v>10</v>
      </c>
      <c r="F94" s="111">
        <v>20</v>
      </c>
      <c r="G94" s="111">
        <v>52</v>
      </c>
      <c r="H94" s="112">
        <v>7</v>
      </c>
      <c r="I94" s="112">
        <v>11</v>
      </c>
      <c r="J94" s="112">
        <v>13</v>
      </c>
      <c r="K94" s="112">
        <v>7</v>
      </c>
      <c r="L94" s="112">
        <v>8</v>
      </c>
      <c r="M94" s="112">
        <v>3</v>
      </c>
      <c r="N94" s="112">
        <v>3</v>
      </c>
      <c r="O94" s="112">
        <f t="shared" si="1"/>
        <v>76</v>
      </c>
      <c r="P94" s="111" t="s">
        <v>478</v>
      </c>
      <c r="Q94" s="146" t="s">
        <v>479</v>
      </c>
    </row>
    <row r="95" spans="1:17" ht="15.75" customHeight="1">
      <c r="A95" s="111">
        <v>93</v>
      </c>
      <c r="B95" s="111" t="s">
        <v>480</v>
      </c>
      <c r="C95" s="111">
        <v>1</v>
      </c>
      <c r="D95" s="111">
        <v>3</v>
      </c>
      <c r="E95" s="111">
        <v>10</v>
      </c>
      <c r="F95" s="111">
        <v>20</v>
      </c>
      <c r="G95" s="111">
        <v>49</v>
      </c>
      <c r="H95" s="112">
        <v>7</v>
      </c>
      <c r="I95" s="112">
        <v>10</v>
      </c>
      <c r="J95" s="112">
        <v>13</v>
      </c>
      <c r="K95" s="112">
        <v>7</v>
      </c>
      <c r="L95" s="112">
        <v>7</v>
      </c>
      <c r="M95" s="112">
        <v>2</v>
      </c>
      <c r="N95" s="112">
        <v>3</v>
      </c>
      <c r="O95" s="112">
        <f t="shared" si="1"/>
        <v>73</v>
      </c>
      <c r="P95" s="111" t="s">
        <v>481</v>
      </c>
      <c r="Q95" s="146" t="s">
        <v>479</v>
      </c>
    </row>
    <row r="96" spans="1:17" ht="15.75" customHeight="1">
      <c r="A96" s="111">
        <v>94</v>
      </c>
      <c r="B96" s="111" t="s">
        <v>482</v>
      </c>
      <c r="C96" s="111">
        <v>1</v>
      </c>
      <c r="D96" s="111">
        <v>3</v>
      </c>
      <c r="E96" s="111">
        <v>9</v>
      </c>
      <c r="F96" s="111">
        <v>19</v>
      </c>
      <c r="G96" s="111">
        <v>46</v>
      </c>
      <c r="H96" s="112">
        <v>6</v>
      </c>
      <c r="I96" s="112">
        <v>10</v>
      </c>
      <c r="J96" s="112">
        <v>12</v>
      </c>
      <c r="K96" s="112">
        <v>7</v>
      </c>
      <c r="L96" s="112">
        <v>7</v>
      </c>
      <c r="M96" s="112">
        <v>2</v>
      </c>
      <c r="N96" s="112">
        <v>2</v>
      </c>
      <c r="O96" s="112">
        <f t="shared" si="1"/>
        <v>69</v>
      </c>
      <c r="P96" s="111" t="s">
        <v>483</v>
      </c>
      <c r="Q96" s="146" t="s">
        <v>484</v>
      </c>
    </row>
    <row r="97" spans="1:17" ht="15.75" customHeight="1">
      <c r="A97" s="111">
        <v>95</v>
      </c>
      <c r="B97" s="111" t="s">
        <v>485</v>
      </c>
      <c r="C97" s="111">
        <v>1</v>
      </c>
      <c r="D97" s="111">
        <v>3</v>
      </c>
      <c r="E97" s="111">
        <v>9</v>
      </c>
      <c r="F97" s="111">
        <v>20</v>
      </c>
      <c r="G97" s="111">
        <v>46</v>
      </c>
      <c r="H97" s="112">
        <v>6</v>
      </c>
      <c r="I97" s="112">
        <v>10</v>
      </c>
      <c r="J97" s="112">
        <v>12</v>
      </c>
      <c r="K97" s="112">
        <v>7</v>
      </c>
      <c r="L97" s="112">
        <v>7</v>
      </c>
      <c r="M97" s="112">
        <v>2</v>
      </c>
      <c r="N97" s="112">
        <v>2</v>
      </c>
      <c r="O97" s="112">
        <f t="shared" si="1"/>
        <v>70</v>
      </c>
      <c r="P97" s="111" t="s">
        <v>486</v>
      </c>
      <c r="Q97" s="146" t="s">
        <v>484</v>
      </c>
    </row>
    <row r="98" spans="1:17" ht="15.75" customHeight="1">
      <c r="A98" s="111">
        <v>96</v>
      </c>
      <c r="B98" s="111" t="s">
        <v>487</v>
      </c>
      <c r="C98" s="111">
        <v>1</v>
      </c>
      <c r="D98" s="111">
        <v>3</v>
      </c>
      <c r="E98" s="111">
        <v>10</v>
      </c>
      <c r="F98" s="111">
        <v>22</v>
      </c>
      <c r="G98" s="111">
        <v>49</v>
      </c>
      <c r="H98" s="112">
        <v>7</v>
      </c>
      <c r="I98" s="112">
        <v>10</v>
      </c>
      <c r="J98" s="112">
        <v>13</v>
      </c>
      <c r="K98" s="112">
        <v>7</v>
      </c>
      <c r="L98" s="112">
        <v>7</v>
      </c>
      <c r="M98" s="112">
        <v>2</v>
      </c>
      <c r="N98" s="112">
        <v>3</v>
      </c>
      <c r="O98" s="112">
        <f t="shared" si="1"/>
        <v>75</v>
      </c>
      <c r="P98" s="111" t="s">
        <v>488</v>
      </c>
      <c r="Q98" s="146" t="s">
        <v>484</v>
      </c>
    </row>
    <row r="99" spans="1:17" ht="15.75" customHeight="1">
      <c r="A99" s="111">
        <v>97</v>
      </c>
      <c r="B99" s="111" t="s">
        <v>489</v>
      </c>
      <c r="C99" s="111">
        <v>1</v>
      </c>
      <c r="D99" s="111">
        <v>3</v>
      </c>
      <c r="E99" s="111">
        <v>10</v>
      </c>
      <c r="F99" s="111">
        <v>20</v>
      </c>
      <c r="G99" s="111">
        <v>46</v>
      </c>
      <c r="H99" s="112">
        <v>6</v>
      </c>
      <c r="I99" s="112">
        <v>10</v>
      </c>
      <c r="J99" s="112">
        <v>12</v>
      </c>
      <c r="K99" s="112">
        <v>7</v>
      </c>
      <c r="L99" s="112">
        <v>7</v>
      </c>
      <c r="M99" s="112">
        <v>2</v>
      </c>
      <c r="N99" s="112">
        <v>2</v>
      </c>
      <c r="O99" s="112">
        <f t="shared" si="1"/>
        <v>70</v>
      </c>
      <c r="P99" s="111" t="s">
        <v>490</v>
      </c>
      <c r="Q99" s="146" t="s">
        <v>491</v>
      </c>
    </row>
    <row r="100" spans="1:17" ht="15.75" customHeight="1">
      <c r="A100" s="111">
        <v>98</v>
      </c>
      <c r="B100" s="111" t="s">
        <v>492</v>
      </c>
      <c r="C100" s="111">
        <v>1</v>
      </c>
      <c r="D100" s="111">
        <v>3</v>
      </c>
      <c r="E100" s="111">
        <v>10</v>
      </c>
      <c r="F100" s="111">
        <v>20</v>
      </c>
      <c r="G100" s="111">
        <v>46</v>
      </c>
      <c r="H100" s="112">
        <v>6</v>
      </c>
      <c r="I100" s="112">
        <v>10</v>
      </c>
      <c r="J100" s="112">
        <v>12</v>
      </c>
      <c r="K100" s="112">
        <v>7</v>
      </c>
      <c r="L100" s="112">
        <v>7</v>
      </c>
      <c r="M100" s="112">
        <v>2</v>
      </c>
      <c r="N100" s="112">
        <v>2</v>
      </c>
      <c r="O100" s="112">
        <f t="shared" si="1"/>
        <v>70</v>
      </c>
      <c r="P100" s="111" t="s">
        <v>493</v>
      </c>
      <c r="Q100" s="146" t="s">
        <v>491</v>
      </c>
    </row>
    <row r="101" spans="1:17" ht="15.75" customHeight="1">
      <c r="A101" s="111">
        <v>99</v>
      </c>
      <c r="B101" s="111" t="s">
        <v>494</v>
      </c>
      <c r="C101" s="111">
        <v>1</v>
      </c>
      <c r="D101" s="111">
        <v>3</v>
      </c>
      <c r="E101" s="111">
        <v>9</v>
      </c>
      <c r="F101" s="111">
        <v>21</v>
      </c>
      <c r="G101" s="111">
        <v>52</v>
      </c>
      <c r="H101" s="112">
        <v>7</v>
      </c>
      <c r="I101" s="112">
        <v>11</v>
      </c>
      <c r="J101" s="112">
        <v>13</v>
      </c>
      <c r="K101" s="112">
        <v>7</v>
      </c>
      <c r="L101" s="112">
        <v>8</v>
      </c>
      <c r="M101" s="112">
        <v>3</v>
      </c>
      <c r="N101" s="112">
        <v>3</v>
      </c>
      <c r="O101" s="112">
        <f t="shared" si="1"/>
        <v>77</v>
      </c>
      <c r="P101" s="111" t="s">
        <v>495</v>
      </c>
      <c r="Q101" s="146" t="s">
        <v>496</v>
      </c>
    </row>
    <row r="102" spans="1:17" ht="15.75" customHeight="1">
      <c r="A102" s="111">
        <v>100</v>
      </c>
      <c r="B102" s="111" t="s">
        <v>497</v>
      </c>
      <c r="C102" s="111">
        <v>1</v>
      </c>
      <c r="D102" s="111">
        <v>3</v>
      </c>
      <c r="E102" s="111">
        <v>10</v>
      </c>
      <c r="F102" s="111">
        <v>22</v>
      </c>
      <c r="G102" s="111">
        <v>49</v>
      </c>
      <c r="H102" s="112">
        <v>7</v>
      </c>
      <c r="I102" s="112">
        <v>10</v>
      </c>
      <c r="J102" s="112">
        <v>13</v>
      </c>
      <c r="K102" s="112">
        <v>7</v>
      </c>
      <c r="L102" s="112">
        <v>7</v>
      </c>
      <c r="M102" s="112">
        <v>2</v>
      </c>
      <c r="N102" s="112">
        <v>3</v>
      </c>
      <c r="O102" s="112">
        <f t="shared" si="1"/>
        <v>75</v>
      </c>
      <c r="P102" s="111" t="s">
        <v>498</v>
      </c>
      <c r="Q102" s="146" t="s">
        <v>496</v>
      </c>
    </row>
    <row r="103" spans="1:17" ht="15.75" customHeight="1">
      <c r="A103" s="111">
        <v>101</v>
      </c>
      <c r="B103" s="111" t="s">
        <v>499</v>
      </c>
      <c r="C103" s="111">
        <v>1</v>
      </c>
      <c r="D103" s="111">
        <v>3</v>
      </c>
      <c r="E103" s="111">
        <v>10</v>
      </c>
      <c r="F103" s="111">
        <v>22</v>
      </c>
      <c r="G103" s="111">
        <v>52</v>
      </c>
      <c r="H103" s="112">
        <v>7</v>
      </c>
      <c r="I103" s="112">
        <v>11</v>
      </c>
      <c r="J103" s="112">
        <v>13</v>
      </c>
      <c r="K103" s="112">
        <v>7</v>
      </c>
      <c r="L103" s="112">
        <v>8</v>
      </c>
      <c r="M103" s="112">
        <v>3</v>
      </c>
      <c r="N103" s="112">
        <v>3</v>
      </c>
      <c r="O103" s="112">
        <f t="shared" si="1"/>
        <v>78</v>
      </c>
      <c r="P103" s="111" t="s">
        <v>500</v>
      </c>
      <c r="Q103" s="146" t="s">
        <v>496</v>
      </c>
    </row>
    <row r="104" spans="1:17" ht="15.75" customHeight="1">
      <c r="A104" s="111">
        <v>102</v>
      </c>
      <c r="B104" s="111" t="s">
        <v>501</v>
      </c>
      <c r="C104" s="111">
        <v>1</v>
      </c>
      <c r="D104" s="111">
        <v>3</v>
      </c>
      <c r="E104" s="111">
        <v>10</v>
      </c>
      <c r="F104" s="111">
        <v>20</v>
      </c>
      <c r="G104" s="111">
        <v>46</v>
      </c>
      <c r="H104" s="112">
        <v>6</v>
      </c>
      <c r="I104" s="112">
        <v>10</v>
      </c>
      <c r="J104" s="112">
        <v>12</v>
      </c>
      <c r="K104" s="112">
        <v>7</v>
      </c>
      <c r="L104" s="112">
        <v>7</v>
      </c>
      <c r="M104" s="112">
        <v>2</v>
      </c>
      <c r="N104" s="112">
        <v>2</v>
      </c>
      <c r="O104" s="112">
        <f t="shared" si="1"/>
        <v>70</v>
      </c>
      <c r="P104" s="111" t="s">
        <v>502</v>
      </c>
      <c r="Q104" s="146" t="s">
        <v>503</v>
      </c>
    </row>
    <row r="105" spans="1:17" ht="15.75" customHeight="1">
      <c r="A105" s="111">
        <v>103</v>
      </c>
      <c r="B105" s="111" t="s">
        <v>504</v>
      </c>
      <c r="C105" s="111">
        <v>1</v>
      </c>
      <c r="D105" s="111">
        <v>3</v>
      </c>
      <c r="E105" s="111">
        <v>10</v>
      </c>
      <c r="F105" s="111">
        <v>19</v>
      </c>
      <c r="G105" s="111">
        <v>43</v>
      </c>
      <c r="H105" s="112">
        <v>6</v>
      </c>
      <c r="I105" s="112">
        <v>9</v>
      </c>
      <c r="J105" s="112">
        <v>12</v>
      </c>
      <c r="K105" s="112">
        <v>6</v>
      </c>
      <c r="L105" s="112">
        <v>6</v>
      </c>
      <c r="M105" s="112">
        <v>2</v>
      </c>
      <c r="N105" s="112">
        <v>2</v>
      </c>
      <c r="O105" s="112">
        <f t="shared" si="1"/>
        <v>66</v>
      </c>
      <c r="P105" s="111" t="s">
        <v>505</v>
      </c>
      <c r="Q105" s="146" t="s">
        <v>503</v>
      </c>
    </row>
    <row r="106" spans="1:17" ht="15.75" customHeight="1">
      <c r="A106" s="111">
        <v>104</v>
      </c>
      <c r="B106" s="111" t="s">
        <v>506</v>
      </c>
      <c r="C106" s="111">
        <v>1</v>
      </c>
      <c r="D106" s="111">
        <v>3</v>
      </c>
      <c r="E106" s="111">
        <v>9</v>
      </c>
      <c r="F106" s="111">
        <v>19</v>
      </c>
      <c r="G106" s="111">
        <v>46</v>
      </c>
      <c r="H106" s="112">
        <v>6</v>
      </c>
      <c r="I106" s="112">
        <v>10</v>
      </c>
      <c r="J106" s="112">
        <v>12</v>
      </c>
      <c r="K106" s="112">
        <v>7</v>
      </c>
      <c r="L106" s="112">
        <v>7</v>
      </c>
      <c r="M106" s="112">
        <v>2</v>
      </c>
      <c r="N106" s="112">
        <v>2</v>
      </c>
      <c r="O106" s="112">
        <f t="shared" si="1"/>
        <v>69</v>
      </c>
      <c r="P106" s="111" t="s">
        <v>507</v>
      </c>
      <c r="Q106" s="146" t="s">
        <v>508</v>
      </c>
    </row>
    <row r="107" spans="1:17" ht="15.75" customHeight="1">
      <c r="A107" s="111">
        <v>105</v>
      </c>
      <c r="B107" s="111" t="s">
        <v>509</v>
      </c>
      <c r="C107" s="111">
        <v>1</v>
      </c>
      <c r="D107" s="111">
        <v>3</v>
      </c>
      <c r="E107" s="111">
        <v>10</v>
      </c>
      <c r="F107" s="111">
        <v>22</v>
      </c>
      <c r="G107" s="111">
        <v>52</v>
      </c>
      <c r="H107" s="112">
        <v>7</v>
      </c>
      <c r="I107" s="112">
        <v>11</v>
      </c>
      <c r="J107" s="112">
        <v>13</v>
      </c>
      <c r="K107" s="112">
        <v>7</v>
      </c>
      <c r="L107" s="112">
        <v>8</v>
      </c>
      <c r="M107" s="112">
        <v>3</v>
      </c>
      <c r="N107" s="112">
        <v>3</v>
      </c>
      <c r="O107" s="112">
        <f t="shared" si="1"/>
        <v>78</v>
      </c>
      <c r="P107" s="111" t="s">
        <v>510</v>
      </c>
      <c r="Q107" s="146" t="s">
        <v>511</v>
      </c>
    </row>
    <row r="108" spans="1:17" ht="15.75" customHeight="1">
      <c r="A108" s="111">
        <v>106</v>
      </c>
      <c r="B108" s="111" t="s">
        <v>512</v>
      </c>
      <c r="C108" s="111">
        <v>1</v>
      </c>
      <c r="D108" s="111">
        <v>3</v>
      </c>
      <c r="E108" s="111">
        <v>10</v>
      </c>
      <c r="F108" s="111">
        <v>22</v>
      </c>
      <c r="G108" s="111">
        <v>52</v>
      </c>
      <c r="H108" s="112">
        <v>7</v>
      </c>
      <c r="I108" s="112">
        <v>11</v>
      </c>
      <c r="J108" s="112">
        <v>13</v>
      </c>
      <c r="K108" s="112">
        <v>7</v>
      </c>
      <c r="L108" s="112">
        <v>8</v>
      </c>
      <c r="M108" s="112">
        <v>3</v>
      </c>
      <c r="N108" s="112">
        <v>3</v>
      </c>
      <c r="O108" s="112">
        <f t="shared" si="1"/>
        <v>78</v>
      </c>
      <c r="P108" s="111" t="s">
        <v>513</v>
      </c>
      <c r="Q108" s="146" t="s">
        <v>511</v>
      </c>
    </row>
    <row r="109" spans="1:17" ht="15.75" customHeight="1">
      <c r="A109" s="111">
        <v>107</v>
      </c>
      <c r="B109" s="111" t="s">
        <v>514</v>
      </c>
      <c r="C109" s="111">
        <v>1</v>
      </c>
      <c r="D109" s="111">
        <v>3</v>
      </c>
      <c r="E109" s="111">
        <v>10</v>
      </c>
      <c r="F109" s="111">
        <v>19</v>
      </c>
      <c r="G109" s="111">
        <v>43</v>
      </c>
      <c r="H109" s="112">
        <v>6</v>
      </c>
      <c r="I109" s="112">
        <v>9</v>
      </c>
      <c r="J109" s="112">
        <v>12</v>
      </c>
      <c r="K109" s="112">
        <v>6</v>
      </c>
      <c r="L109" s="112">
        <v>6</v>
      </c>
      <c r="M109" s="112">
        <v>2</v>
      </c>
      <c r="N109" s="112">
        <v>2</v>
      </c>
      <c r="O109" s="112">
        <f t="shared" si="1"/>
        <v>66</v>
      </c>
      <c r="P109" s="111" t="s">
        <v>515</v>
      </c>
      <c r="Q109" s="146" t="s">
        <v>511</v>
      </c>
    </row>
    <row r="110" spans="1:17" ht="15.75" customHeight="1">
      <c r="A110" s="111">
        <v>108</v>
      </c>
      <c r="B110" s="111" t="s">
        <v>516</v>
      </c>
      <c r="C110" s="111">
        <v>1</v>
      </c>
      <c r="D110" s="111">
        <v>3</v>
      </c>
      <c r="E110" s="111">
        <v>10</v>
      </c>
      <c r="F110" s="111">
        <v>24</v>
      </c>
      <c r="G110" s="111">
        <v>55</v>
      </c>
      <c r="H110" s="112">
        <v>8</v>
      </c>
      <c r="I110" s="112">
        <v>11</v>
      </c>
      <c r="J110" s="112">
        <v>13</v>
      </c>
      <c r="K110" s="112">
        <v>8</v>
      </c>
      <c r="L110" s="112">
        <v>9</v>
      </c>
      <c r="M110" s="112">
        <v>3</v>
      </c>
      <c r="N110" s="112">
        <v>3</v>
      </c>
      <c r="O110" s="112">
        <f t="shared" si="1"/>
        <v>83</v>
      </c>
      <c r="P110" s="111" t="s">
        <v>517</v>
      </c>
      <c r="Q110" s="146" t="s">
        <v>518</v>
      </c>
    </row>
    <row r="111" spans="1:17" ht="15.75" customHeight="1">
      <c r="A111" s="111">
        <v>109</v>
      </c>
      <c r="B111" s="111" t="s">
        <v>519</v>
      </c>
      <c r="C111" s="111">
        <v>1</v>
      </c>
      <c r="D111" s="111">
        <v>3</v>
      </c>
      <c r="E111" s="111">
        <v>10</v>
      </c>
      <c r="F111" s="111">
        <v>20</v>
      </c>
      <c r="G111" s="111">
        <v>46</v>
      </c>
      <c r="H111" s="112">
        <v>6</v>
      </c>
      <c r="I111" s="112">
        <v>10</v>
      </c>
      <c r="J111" s="112">
        <v>12</v>
      </c>
      <c r="K111" s="112">
        <v>7</v>
      </c>
      <c r="L111" s="112">
        <v>7</v>
      </c>
      <c r="M111" s="112">
        <v>2</v>
      </c>
      <c r="N111" s="112">
        <v>2</v>
      </c>
      <c r="O111" s="112">
        <f t="shared" si="1"/>
        <v>70</v>
      </c>
      <c r="P111" s="111" t="s">
        <v>520</v>
      </c>
      <c r="Q111" s="146" t="s">
        <v>521</v>
      </c>
    </row>
    <row r="112" spans="1:17" ht="15.75" customHeight="1">
      <c r="A112" s="111">
        <v>110</v>
      </c>
      <c r="B112" s="111" t="s">
        <v>522</v>
      </c>
      <c r="C112" s="111">
        <v>1</v>
      </c>
      <c r="D112" s="111">
        <v>3</v>
      </c>
      <c r="E112" s="111">
        <v>9</v>
      </c>
      <c r="F112" s="111">
        <v>21</v>
      </c>
      <c r="G112" s="111">
        <v>49</v>
      </c>
      <c r="H112" s="112">
        <v>7</v>
      </c>
      <c r="I112" s="112">
        <v>10</v>
      </c>
      <c r="J112" s="112">
        <v>13</v>
      </c>
      <c r="K112" s="112">
        <v>7</v>
      </c>
      <c r="L112" s="112">
        <v>7</v>
      </c>
      <c r="M112" s="112">
        <v>2</v>
      </c>
      <c r="N112" s="112">
        <v>3</v>
      </c>
      <c r="O112" s="112">
        <f t="shared" si="1"/>
        <v>74</v>
      </c>
      <c r="P112" s="111" t="s">
        <v>523</v>
      </c>
      <c r="Q112" s="146" t="s">
        <v>521</v>
      </c>
    </row>
    <row r="113" spans="1:17" ht="15.75" customHeight="1">
      <c r="A113" s="111">
        <v>111</v>
      </c>
      <c r="B113" s="111" t="s">
        <v>524</v>
      </c>
      <c r="C113" s="111">
        <v>1</v>
      </c>
      <c r="D113" s="111">
        <v>3</v>
      </c>
      <c r="E113" s="111">
        <v>10</v>
      </c>
      <c r="F113" s="111">
        <v>21</v>
      </c>
      <c r="G113" s="111">
        <v>52</v>
      </c>
      <c r="H113" s="112">
        <v>7</v>
      </c>
      <c r="I113" s="112">
        <v>11</v>
      </c>
      <c r="J113" s="112">
        <v>13</v>
      </c>
      <c r="K113" s="112">
        <v>7</v>
      </c>
      <c r="L113" s="112">
        <v>8</v>
      </c>
      <c r="M113" s="112">
        <v>3</v>
      </c>
      <c r="N113" s="112">
        <v>3</v>
      </c>
      <c r="O113" s="112">
        <f t="shared" si="1"/>
        <v>77</v>
      </c>
      <c r="P113" s="111" t="s">
        <v>525</v>
      </c>
      <c r="Q113" s="146" t="s">
        <v>526</v>
      </c>
    </row>
    <row r="114" spans="1:17" ht="15.75" customHeight="1">
      <c r="A114" s="111">
        <v>112</v>
      </c>
      <c r="B114" s="111" t="s">
        <v>527</v>
      </c>
      <c r="C114" s="111">
        <v>1</v>
      </c>
      <c r="D114" s="111">
        <v>3</v>
      </c>
      <c r="E114" s="111">
        <v>10</v>
      </c>
      <c r="F114" s="111">
        <v>21</v>
      </c>
      <c r="G114" s="111">
        <v>49</v>
      </c>
      <c r="H114" s="112">
        <v>7</v>
      </c>
      <c r="I114" s="112">
        <v>10</v>
      </c>
      <c r="J114" s="112">
        <v>13</v>
      </c>
      <c r="K114" s="112">
        <v>7</v>
      </c>
      <c r="L114" s="112">
        <v>7</v>
      </c>
      <c r="M114" s="112">
        <v>2</v>
      </c>
      <c r="N114" s="112">
        <v>3</v>
      </c>
      <c r="O114" s="112">
        <f t="shared" si="1"/>
        <v>74</v>
      </c>
      <c r="P114" s="111" t="s">
        <v>528</v>
      </c>
      <c r="Q114" s="146" t="s">
        <v>526</v>
      </c>
    </row>
    <row r="115" spans="1:17" ht="15.75" customHeight="1">
      <c r="A115" s="111">
        <v>113</v>
      </c>
      <c r="B115" s="111" t="s">
        <v>529</v>
      </c>
      <c r="C115" s="111">
        <v>1</v>
      </c>
      <c r="D115" s="111">
        <v>4</v>
      </c>
      <c r="E115" s="111">
        <v>8</v>
      </c>
      <c r="F115" s="111">
        <v>21</v>
      </c>
      <c r="G115" s="111">
        <v>49</v>
      </c>
      <c r="H115" s="112">
        <v>7</v>
      </c>
      <c r="I115" s="112">
        <v>10</v>
      </c>
      <c r="J115" s="112">
        <v>13</v>
      </c>
      <c r="K115" s="112">
        <v>7</v>
      </c>
      <c r="L115" s="112">
        <v>7</v>
      </c>
      <c r="M115" s="112">
        <v>2</v>
      </c>
      <c r="N115" s="112">
        <v>3</v>
      </c>
      <c r="O115" s="112">
        <f t="shared" si="1"/>
        <v>75</v>
      </c>
      <c r="P115" s="111" t="s">
        <v>530</v>
      </c>
      <c r="Q115" s="146" t="s">
        <v>531</v>
      </c>
    </row>
    <row r="116" spans="1:17" ht="15.75" customHeight="1">
      <c r="A116" s="111">
        <v>114</v>
      </c>
      <c r="B116" s="111" t="s">
        <v>532</v>
      </c>
      <c r="C116" s="111">
        <v>1</v>
      </c>
      <c r="D116" s="111">
        <v>4</v>
      </c>
      <c r="E116" s="111">
        <v>9</v>
      </c>
      <c r="F116" s="111">
        <v>20</v>
      </c>
      <c r="G116" s="111">
        <v>49</v>
      </c>
      <c r="H116" s="112">
        <v>7</v>
      </c>
      <c r="I116" s="112">
        <v>10</v>
      </c>
      <c r="J116" s="112">
        <v>13</v>
      </c>
      <c r="K116" s="112">
        <v>7</v>
      </c>
      <c r="L116" s="112">
        <v>7</v>
      </c>
      <c r="M116" s="112">
        <v>2</v>
      </c>
      <c r="N116" s="112">
        <v>3</v>
      </c>
      <c r="O116" s="112">
        <f t="shared" si="1"/>
        <v>74</v>
      </c>
      <c r="P116" s="111" t="s">
        <v>533</v>
      </c>
      <c r="Q116" s="146" t="s">
        <v>531</v>
      </c>
    </row>
    <row r="117" spans="1:17" ht="15.75" customHeight="1">
      <c r="A117" s="111">
        <v>115</v>
      </c>
      <c r="B117" s="111" t="s">
        <v>534</v>
      </c>
      <c r="C117" s="111">
        <v>1</v>
      </c>
      <c r="D117" s="111">
        <v>4</v>
      </c>
      <c r="E117" s="111">
        <v>8</v>
      </c>
      <c r="F117" s="111">
        <v>20</v>
      </c>
      <c r="G117" s="111">
        <v>46</v>
      </c>
      <c r="H117" s="112">
        <v>6</v>
      </c>
      <c r="I117" s="112">
        <v>10</v>
      </c>
      <c r="J117" s="112">
        <v>12</v>
      </c>
      <c r="K117" s="112">
        <v>7</v>
      </c>
      <c r="L117" s="112">
        <v>7</v>
      </c>
      <c r="M117" s="112">
        <v>2</v>
      </c>
      <c r="N117" s="112">
        <v>2</v>
      </c>
      <c r="O117" s="112">
        <f t="shared" si="1"/>
        <v>71</v>
      </c>
      <c r="P117" s="111" t="s">
        <v>535</v>
      </c>
      <c r="Q117" s="146" t="s">
        <v>531</v>
      </c>
    </row>
    <row r="118" spans="1:17" ht="15.75" customHeight="1">
      <c r="A118" s="111">
        <v>116</v>
      </c>
      <c r="B118" s="111" t="s">
        <v>536</v>
      </c>
      <c r="C118" s="111">
        <v>1</v>
      </c>
      <c r="D118" s="111">
        <v>3</v>
      </c>
      <c r="E118" s="111">
        <v>10</v>
      </c>
      <c r="F118" s="111">
        <v>23</v>
      </c>
      <c r="G118" s="111">
        <v>52</v>
      </c>
      <c r="H118" s="112">
        <v>7</v>
      </c>
      <c r="I118" s="112">
        <v>11</v>
      </c>
      <c r="J118" s="112">
        <v>13</v>
      </c>
      <c r="K118" s="112">
        <v>7</v>
      </c>
      <c r="L118" s="112">
        <v>8</v>
      </c>
      <c r="M118" s="112">
        <v>3</v>
      </c>
      <c r="N118" s="112">
        <v>3</v>
      </c>
      <c r="O118" s="112">
        <f t="shared" si="1"/>
        <v>79</v>
      </c>
      <c r="P118" s="111" t="s">
        <v>537</v>
      </c>
      <c r="Q118" s="146" t="s">
        <v>538</v>
      </c>
    </row>
    <row r="119" spans="1:17" ht="15.75" customHeight="1">
      <c r="A119" s="111">
        <v>117</v>
      </c>
      <c r="B119" s="111" t="s">
        <v>539</v>
      </c>
      <c r="C119" s="111">
        <v>1</v>
      </c>
      <c r="D119" s="111">
        <v>3</v>
      </c>
      <c r="E119" s="111">
        <v>10</v>
      </c>
      <c r="F119" s="111">
        <v>26</v>
      </c>
      <c r="G119" s="111">
        <v>55</v>
      </c>
      <c r="H119" s="112">
        <v>8</v>
      </c>
      <c r="I119" s="112">
        <v>11</v>
      </c>
      <c r="J119" s="112">
        <v>13</v>
      </c>
      <c r="K119" s="112">
        <v>8</v>
      </c>
      <c r="L119" s="112">
        <v>9</v>
      </c>
      <c r="M119" s="112">
        <v>3</v>
      </c>
      <c r="N119" s="112">
        <v>3</v>
      </c>
      <c r="O119" s="112">
        <f t="shared" si="1"/>
        <v>85</v>
      </c>
      <c r="P119" s="111" t="s">
        <v>540</v>
      </c>
      <c r="Q119" s="146" t="s">
        <v>538</v>
      </c>
    </row>
    <row r="120" spans="1:17" ht="15.75" customHeight="1">
      <c r="A120" s="111">
        <v>118</v>
      </c>
      <c r="B120" s="111" t="s">
        <v>541</v>
      </c>
      <c r="C120" s="111">
        <v>1</v>
      </c>
      <c r="D120" s="111">
        <v>3</v>
      </c>
      <c r="E120" s="111">
        <v>10</v>
      </c>
      <c r="F120" s="111">
        <v>23</v>
      </c>
      <c r="G120" s="111">
        <v>52</v>
      </c>
      <c r="H120" s="112">
        <v>7</v>
      </c>
      <c r="I120" s="112">
        <v>11</v>
      </c>
      <c r="J120" s="112">
        <v>13</v>
      </c>
      <c r="K120" s="112">
        <v>7</v>
      </c>
      <c r="L120" s="112">
        <v>8</v>
      </c>
      <c r="M120" s="112">
        <v>3</v>
      </c>
      <c r="N120" s="112">
        <v>3</v>
      </c>
      <c r="O120" s="112">
        <f t="shared" si="1"/>
        <v>79</v>
      </c>
      <c r="P120" s="111" t="s">
        <v>542</v>
      </c>
      <c r="Q120" s="146" t="s">
        <v>538</v>
      </c>
    </row>
    <row r="121" spans="1:17" ht="15.75" customHeight="1">
      <c r="A121" s="111">
        <v>119</v>
      </c>
      <c r="B121" s="111" t="s">
        <v>543</v>
      </c>
      <c r="C121" s="111">
        <v>1</v>
      </c>
      <c r="D121" s="111">
        <v>3</v>
      </c>
      <c r="E121" s="111">
        <v>10</v>
      </c>
      <c r="F121" s="111">
        <v>19</v>
      </c>
      <c r="G121" s="111">
        <v>46</v>
      </c>
      <c r="H121" s="112">
        <v>6</v>
      </c>
      <c r="I121" s="112">
        <v>10</v>
      </c>
      <c r="J121" s="112">
        <v>12</v>
      </c>
      <c r="K121" s="112">
        <v>7</v>
      </c>
      <c r="L121" s="112">
        <v>7</v>
      </c>
      <c r="M121" s="112">
        <v>2</v>
      </c>
      <c r="N121" s="112">
        <v>2</v>
      </c>
      <c r="O121" s="112">
        <f t="shared" si="1"/>
        <v>69</v>
      </c>
      <c r="P121" s="111" t="s">
        <v>544</v>
      </c>
      <c r="Q121" s="146" t="s">
        <v>545</v>
      </c>
    </row>
    <row r="122" spans="1:17" ht="15.75" customHeight="1">
      <c r="A122" s="111">
        <v>120</v>
      </c>
      <c r="B122" s="111" t="s">
        <v>546</v>
      </c>
      <c r="C122" s="111">
        <v>1</v>
      </c>
      <c r="D122" s="111">
        <v>3</v>
      </c>
      <c r="E122" s="111">
        <v>10</v>
      </c>
      <c r="F122" s="111">
        <v>20</v>
      </c>
      <c r="G122" s="111">
        <v>46</v>
      </c>
      <c r="H122" s="112">
        <v>6</v>
      </c>
      <c r="I122" s="112">
        <v>10</v>
      </c>
      <c r="J122" s="112">
        <v>12</v>
      </c>
      <c r="K122" s="112">
        <v>7</v>
      </c>
      <c r="L122" s="112">
        <v>7</v>
      </c>
      <c r="M122" s="112">
        <v>2</v>
      </c>
      <c r="N122" s="112">
        <v>2</v>
      </c>
      <c r="O122" s="112">
        <f t="shared" si="1"/>
        <v>70</v>
      </c>
      <c r="P122" s="111" t="s">
        <v>547</v>
      </c>
      <c r="Q122" s="146" t="s">
        <v>548</v>
      </c>
    </row>
    <row r="123" spans="1:17" ht="15.75" customHeight="1">
      <c r="A123" s="111">
        <v>121</v>
      </c>
      <c r="B123" s="111" t="s">
        <v>549</v>
      </c>
      <c r="C123" s="111">
        <v>1</v>
      </c>
      <c r="D123" s="111">
        <v>3</v>
      </c>
      <c r="E123" s="111">
        <v>9</v>
      </c>
      <c r="F123" s="111">
        <v>18</v>
      </c>
      <c r="G123" s="111">
        <v>43</v>
      </c>
      <c r="H123" s="112">
        <v>6</v>
      </c>
      <c r="I123" s="112">
        <v>9</v>
      </c>
      <c r="J123" s="112">
        <v>12</v>
      </c>
      <c r="K123" s="112">
        <v>6</v>
      </c>
      <c r="L123" s="112">
        <v>6</v>
      </c>
      <c r="M123" s="112">
        <v>2</v>
      </c>
      <c r="N123" s="112">
        <v>2</v>
      </c>
      <c r="O123" s="112">
        <f t="shared" si="1"/>
        <v>65</v>
      </c>
      <c r="P123" s="111" t="s">
        <v>550</v>
      </c>
      <c r="Q123" s="146" t="s">
        <v>548</v>
      </c>
    </row>
    <row r="124" spans="1:17" ht="15.75" customHeight="1">
      <c r="A124" s="111">
        <v>122</v>
      </c>
      <c r="B124" s="111" t="s">
        <v>551</v>
      </c>
      <c r="C124" s="111">
        <v>1</v>
      </c>
      <c r="D124" s="111">
        <v>3</v>
      </c>
      <c r="E124" s="111">
        <v>10</v>
      </c>
      <c r="F124" s="111">
        <v>22</v>
      </c>
      <c r="G124" s="111">
        <v>55</v>
      </c>
      <c r="H124" s="112">
        <v>8</v>
      </c>
      <c r="I124" s="112">
        <v>11</v>
      </c>
      <c r="J124" s="112">
        <v>13</v>
      </c>
      <c r="K124" s="112">
        <v>8</v>
      </c>
      <c r="L124" s="112">
        <v>9</v>
      </c>
      <c r="M124" s="112">
        <v>3</v>
      </c>
      <c r="N124" s="112">
        <v>3</v>
      </c>
      <c r="O124" s="112">
        <f t="shared" si="1"/>
        <v>81</v>
      </c>
      <c r="P124" s="111" t="s">
        <v>552</v>
      </c>
      <c r="Q124" s="146" t="s">
        <v>553</v>
      </c>
    </row>
    <row r="125" spans="1:17" ht="15.75" customHeight="1">
      <c r="A125" s="111">
        <v>123</v>
      </c>
      <c r="B125" s="111" t="s">
        <v>554</v>
      </c>
      <c r="C125" s="111">
        <v>1</v>
      </c>
      <c r="D125" s="111">
        <v>3</v>
      </c>
      <c r="E125" s="111">
        <v>10</v>
      </c>
      <c r="F125" s="111">
        <v>21</v>
      </c>
      <c r="G125" s="111">
        <v>49</v>
      </c>
      <c r="H125" s="112">
        <v>7</v>
      </c>
      <c r="I125" s="112">
        <v>10</v>
      </c>
      <c r="J125" s="112">
        <v>13</v>
      </c>
      <c r="K125" s="112">
        <v>7</v>
      </c>
      <c r="L125" s="112">
        <v>7</v>
      </c>
      <c r="M125" s="112">
        <v>2</v>
      </c>
      <c r="N125" s="112">
        <v>3</v>
      </c>
      <c r="O125" s="112">
        <f t="shared" si="1"/>
        <v>74</v>
      </c>
      <c r="P125" s="111" t="s">
        <v>555</v>
      </c>
      <c r="Q125" s="146" t="s">
        <v>553</v>
      </c>
    </row>
    <row r="126" spans="1:17" ht="15.75" customHeight="1">
      <c r="A126" s="111">
        <v>124</v>
      </c>
      <c r="B126" s="111" t="s">
        <v>556</v>
      </c>
      <c r="C126" s="111">
        <v>1</v>
      </c>
      <c r="D126" s="111">
        <v>3</v>
      </c>
      <c r="E126" s="111">
        <v>10</v>
      </c>
      <c r="F126" s="111">
        <v>21</v>
      </c>
      <c r="G126" s="111">
        <v>52</v>
      </c>
      <c r="H126" s="112">
        <v>7</v>
      </c>
      <c r="I126" s="112">
        <v>11</v>
      </c>
      <c r="J126" s="112">
        <v>13</v>
      </c>
      <c r="K126" s="112">
        <v>7</v>
      </c>
      <c r="L126" s="112">
        <v>8</v>
      </c>
      <c r="M126" s="112">
        <v>3</v>
      </c>
      <c r="N126" s="112">
        <v>3</v>
      </c>
      <c r="O126" s="112">
        <f t="shared" si="1"/>
        <v>77</v>
      </c>
      <c r="P126" s="111" t="s">
        <v>557</v>
      </c>
      <c r="Q126" s="146" t="s">
        <v>558</v>
      </c>
    </row>
    <row r="127" spans="1:17" ht="15.75" customHeight="1">
      <c r="A127" s="111">
        <v>125</v>
      </c>
      <c r="B127" s="111" t="s">
        <v>559</v>
      </c>
      <c r="C127" s="111">
        <v>1</v>
      </c>
      <c r="D127" s="111">
        <v>3</v>
      </c>
      <c r="E127" s="111">
        <v>10</v>
      </c>
      <c r="F127" s="111">
        <v>21</v>
      </c>
      <c r="G127" s="111">
        <v>49</v>
      </c>
      <c r="H127" s="112">
        <v>7</v>
      </c>
      <c r="I127" s="112">
        <v>10</v>
      </c>
      <c r="J127" s="112">
        <v>13</v>
      </c>
      <c r="K127" s="112">
        <v>7</v>
      </c>
      <c r="L127" s="112">
        <v>7</v>
      </c>
      <c r="M127" s="112">
        <v>2</v>
      </c>
      <c r="N127" s="112">
        <v>3</v>
      </c>
      <c r="O127" s="112">
        <f t="shared" si="1"/>
        <v>74</v>
      </c>
      <c r="P127" s="111" t="s">
        <v>560</v>
      </c>
      <c r="Q127" s="146" t="s">
        <v>558</v>
      </c>
    </row>
    <row r="128" spans="1:17" ht="15.75" customHeight="1">
      <c r="A128" s="111">
        <v>126</v>
      </c>
      <c r="B128" s="111" t="s">
        <v>561</v>
      </c>
      <c r="C128" s="111">
        <v>1</v>
      </c>
      <c r="D128" s="111">
        <v>3</v>
      </c>
      <c r="E128" s="111">
        <v>10</v>
      </c>
      <c r="F128" s="111">
        <v>20</v>
      </c>
      <c r="G128" s="111">
        <v>46</v>
      </c>
      <c r="H128" s="112">
        <v>6</v>
      </c>
      <c r="I128" s="112">
        <v>10</v>
      </c>
      <c r="J128" s="112">
        <v>12</v>
      </c>
      <c r="K128" s="112">
        <v>7</v>
      </c>
      <c r="L128" s="112">
        <v>7</v>
      </c>
      <c r="M128" s="112">
        <v>2</v>
      </c>
      <c r="N128" s="112">
        <v>2</v>
      </c>
      <c r="O128" s="112">
        <f t="shared" si="1"/>
        <v>70</v>
      </c>
      <c r="P128" s="111" t="s">
        <v>562</v>
      </c>
      <c r="Q128" s="146" t="s">
        <v>563</v>
      </c>
    </row>
    <row r="129" spans="1:17" ht="15.75" customHeight="1">
      <c r="A129" s="111">
        <v>127</v>
      </c>
      <c r="B129" s="111" t="s">
        <v>564</v>
      </c>
      <c r="C129" s="111">
        <v>1</v>
      </c>
      <c r="D129" s="111">
        <v>3</v>
      </c>
      <c r="E129" s="111">
        <v>10</v>
      </c>
      <c r="F129" s="111">
        <v>20</v>
      </c>
      <c r="G129" s="111">
        <v>49</v>
      </c>
      <c r="H129" s="112">
        <v>7</v>
      </c>
      <c r="I129" s="112">
        <v>10</v>
      </c>
      <c r="J129" s="112">
        <v>13</v>
      </c>
      <c r="K129" s="112">
        <v>7</v>
      </c>
      <c r="L129" s="112">
        <v>7</v>
      </c>
      <c r="M129" s="112">
        <v>2</v>
      </c>
      <c r="N129" s="112">
        <v>3</v>
      </c>
      <c r="O129" s="112">
        <f t="shared" si="1"/>
        <v>73</v>
      </c>
      <c r="P129" s="111" t="s">
        <v>565</v>
      </c>
      <c r="Q129" s="146" t="s">
        <v>563</v>
      </c>
    </row>
    <row r="130" spans="1:17" ht="15.75" customHeight="1">
      <c r="A130" s="111">
        <v>128</v>
      </c>
      <c r="B130" s="111" t="s">
        <v>566</v>
      </c>
      <c r="C130" s="111">
        <v>1</v>
      </c>
      <c r="D130" s="111">
        <v>3</v>
      </c>
      <c r="E130" s="111">
        <v>9</v>
      </c>
      <c r="F130" s="111">
        <v>19</v>
      </c>
      <c r="G130" s="111">
        <v>43</v>
      </c>
      <c r="H130" s="112">
        <v>6</v>
      </c>
      <c r="I130" s="112">
        <v>9</v>
      </c>
      <c r="J130" s="112">
        <v>12</v>
      </c>
      <c r="K130" s="112">
        <v>6</v>
      </c>
      <c r="L130" s="112">
        <v>6</v>
      </c>
      <c r="M130" s="112">
        <v>2</v>
      </c>
      <c r="N130" s="112">
        <v>2</v>
      </c>
      <c r="O130" s="112">
        <f t="shared" si="1"/>
        <v>66</v>
      </c>
      <c r="P130" s="111" t="s">
        <v>567</v>
      </c>
      <c r="Q130" s="146" t="s">
        <v>563</v>
      </c>
    </row>
    <row r="131" spans="1:17" ht="15.75" customHeight="1">
      <c r="A131" s="111">
        <v>129</v>
      </c>
      <c r="B131" s="111" t="s">
        <v>568</v>
      </c>
      <c r="C131" s="111">
        <v>1</v>
      </c>
      <c r="D131" s="111">
        <v>3</v>
      </c>
      <c r="E131" s="111">
        <v>10</v>
      </c>
      <c r="F131" s="111">
        <v>20</v>
      </c>
      <c r="G131" s="111">
        <v>46</v>
      </c>
      <c r="H131" s="112">
        <v>6</v>
      </c>
      <c r="I131" s="112">
        <v>10</v>
      </c>
      <c r="J131" s="112">
        <v>12</v>
      </c>
      <c r="K131" s="112">
        <v>7</v>
      </c>
      <c r="L131" s="112">
        <v>7</v>
      </c>
      <c r="M131" s="112">
        <v>2</v>
      </c>
      <c r="N131" s="112">
        <v>2</v>
      </c>
      <c r="O131" s="112">
        <f t="shared" ref="O131:O194" si="2">SUM(C131:D131,F131:G131)</f>
        <v>70</v>
      </c>
      <c r="P131" s="111" t="s">
        <v>569</v>
      </c>
      <c r="Q131" s="146" t="s">
        <v>570</v>
      </c>
    </row>
    <row r="132" spans="1:17" ht="15.75" customHeight="1">
      <c r="A132" s="111">
        <v>130</v>
      </c>
      <c r="B132" s="111" t="s">
        <v>571</v>
      </c>
      <c r="C132" s="111">
        <v>1</v>
      </c>
      <c r="D132" s="111">
        <v>3</v>
      </c>
      <c r="E132" s="111">
        <v>10</v>
      </c>
      <c r="F132" s="111">
        <v>19</v>
      </c>
      <c r="G132" s="111">
        <v>43</v>
      </c>
      <c r="H132" s="112">
        <v>6</v>
      </c>
      <c r="I132" s="112">
        <v>9</v>
      </c>
      <c r="J132" s="112">
        <v>12</v>
      </c>
      <c r="K132" s="112">
        <v>6</v>
      </c>
      <c r="L132" s="112">
        <v>6</v>
      </c>
      <c r="M132" s="112">
        <v>2</v>
      </c>
      <c r="N132" s="112">
        <v>2</v>
      </c>
      <c r="O132" s="112">
        <f t="shared" si="2"/>
        <v>66</v>
      </c>
      <c r="P132" s="111" t="s">
        <v>572</v>
      </c>
      <c r="Q132" s="146" t="s">
        <v>570</v>
      </c>
    </row>
    <row r="133" spans="1:17" ht="15.75" customHeight="1">
      <c r="A133" s="111">
        <v>131</v>
      </c>
      <c r="B133" s="111" t="s">
        <v>573</v>
      </c>
      <c r="C133" s="111">
        <v>1</v>
      </c>
      <c r="D133" s="111">
        <v>3</v>
      </c>
      <c r="E133" s="111">
        <v>10</v>
      </c>
      <c r="F133" s="111">
        <v>22</v>
      </c>
      <c r="G133" s="111">
        <v>52</v>
      </c>
      <c r="H133" s="112">
        <v>7</v>
      </c>
      <c r="I133" s="112">
        <v>11</v>
      </c>
      <c r="J133" s="112">
        <v>13</v>
      </c>
      <c r="K133" s="112">
        <v>7</v>
      </c>
      <c r="L133" s="112">
        <v>8</v>
      </c>
      <c r="M133" s="112">
        <v>3</v>
      </c>
      <c r="N133" s="112">
        <v>3</v>
      </c>
      <c r="O133" s="112">
        <f t="shared" si="2"/>
        <v>78</v>
      </c>
      <c r="P133" s="111" t="s">
        <v>574</v>
      </c>
      <c r="Q133" s="146" t="s">
        <v>575</v>
      </c>
    </row>
    <row r="134" spans="1:17" ht="15.75" customHeight="1">
      <c r="A134" s="111">
        <v>132</v>
      </c>
      <c r="B134" s="111" t="s">
        <v>576</v>
      </c>
      <c r="C134" s="111">
        <v>1</v>
      </c>
      <c r="D134" s="111">
        <v>3</v>
      </c>
      <c r="E134" s="111">
        <v>10</v>
      </c>
      <c r="F134" s="111">
        <v>22</v>
      </c>
      <c r="G134" s="111">
        <v>49</v>
      </c>
      <c r="H134" s="112">
        <v>7</v>
      </c>
      <c r="I134" s="112">
        <v>10</v>
      </c>
      <c r="J134" s="112">
        <v>13</v>
      </c>
      <c r="K134" s="112">
        <v>7</v>
      </c>
      <c r="L134" s="112">
        <v>7</v>
      </c>
      <c r="M134" s="112">
        <v>2</v>
      </c>
      <c r="N134" s="112">
        <v>3</v>
      </c>
      <c r="O134" s="112">
        <f t="shared" si="2"/>
        <v>75</v>
      </c>
      <c r="P134" s="111" t="s">
        <v>577</v>
      </c>
      <c r="Q134" s="146" t="s">
        <v>575</v>
      </c>
    </row>
    <row r="135" spans="1:17" ht="15.75" customHeight="1">
      <c r="A135" s="111">
        <v>133</v>
      </c>
      <c r="B135" s="111" t="s">
        <v>578</v>
      </c>
      <c r="C135" s="111">
        <v>1</v>
      </c>
      <c r="D135" s="111">
        <v>3</v>
      </c>
      <c r="E135" s="111">
        <v>9</v>
      </c>
      <c r="F135" s="111">
        <v>20</v>
      </c>
      <c r="G135" s="111">
        <v>43</v>
      </c>
      <c r="H135" s="112">
        <v>6</v>
      </c>
      <c r="I135" s="112">
        <v>9</v>
      </c>
      <c r="J135" s="112">
        <v>12</v>
      </c>
      <c r="K135" s="112">
        <v>6</v>
      </c>
      <c r="L135" s="112">
        <v>6</v>
      </c>
      <c r="M135" s="112">
        <v>2</v>
      </c>
      <c r="N135" s="112">
        <v>2</v>
      </c>
      <c r="O135" s="112">
        <f t="shared" si="2"/>
        <v>67</v>
      </c>
      <c r="P135" s="111" t="s">
        <v>579</v>
      </c>
      <c r="Q135" s="146" t="s">
        <v>575</v>
      </c>
    </row>
    <row r="136" spans="1:17" ht="15.75" customHeight="1">
      <c r="A136" s="111">
        <v>134</v>
      </c>
      <c r="B136" s="111" t="s">
        <v>580</v>
      </c>
      <c r="C136" s="111">
        <v>1</v>
      </c>
      <c r="D136" s="111">
        <v>3</v>
      </c>
      <c r="E136" s="111">
        <v>10</v>
      </c>
      <c r="F136" s="111">
        <v>24</v>
      </c>
      <c r="G136" s="111">
        <v>52</v>
      </c>
      <c r="H136" s="112">
        <v>7</v>
      </c>
      <c r="I136" s="112">
        <v>11</v>
      </c>
      <c r="J136" s="112">
        <v>13</v>
      </c>
      <c r="K136" s="112">
        <v>7</v>
      </c>
      <c r="L136" s="112">
        <v>8</v>
      </c>
      <c r="M136" s="112">
        <v>3</v>
      </c>
      <c r="N136" s="112">
        <v>3</v>
      </c>
      <c r="O136" s="112">
        <f t="shared" si="2"/>
        <v>80</v>
      </c>
      <c r="P136" s="111" t="s">
        <v>581</v>
      </c>
      <c r="Q136" s="146" t="s">
        <v>582</v>
      </c>
    </row>
    <row r="137" spans="1:17" ht="15.75" customHeight="1">
      <c r="A137" s="111">
        <v>135</v>
      </c>
      <c r="B137" s="111" t="s">
        <v>583</v>
      </c>
      <c r="C137" s="111">
        <v>1</v>
      </c>
      <c r="D137" s="111">
        <v>3</v>
      </c>
      <c r="E137" s="111">
        <v>10</v>
      </c>
      <c r="F137" s="111">
        <v>21</v>
      </c>
      <c r="G137" s="111">
        <v>49</v>
      </c>
      <c r="H137" s="112">
        <v>7</v>
      </c>
      <c r="I137" s="112">
        <v>10</v>
      </c>
      <c r="J137" s="112">
        <v>13</v>
      </c>
      <c r="K137" s="112">
        <v>7</v>
      </c>
      <c r="L137" s="112">
        <v>7</v>
      </c>
      <c r="M137" s="112">
        <v>2</v>
      </c>
      <c r="N137" s="112">
        <v>3</v>
      </c>
      <c r="O137" s="112">
        <f t="shared" si="2"/>
        <v>74</v>
      </c>
      <c r="P137" s="111" t="s">
        <v>584</v>
      </c>
      <c r="Q137" s="146" t="s">
        <v>582</v>
      </c>
    </row>
    <row r="138" spans="1:17" ht="15.75" customHeight="1">
      <c r="A138" s="111">
        <v>136</v>
      </c>
      <c r="B138" s="111" t="s">
        <v>585</v>
      </c>
      <c r="C138" s="111">
        <v>1</v>
      </c>
      <c r="D138" s="111">
        <v>3</v>
      </c>
      <c r="E138" s="111">
        <v>10</v>
      </c>
      <c r="F138" s="111">
        <v>23</v>
      </c>
      <c r="G138" s="111">
        <v>52</v>
      </c>
      <c r="H138" s="112">
        <v>7</v>
      </c>
      <c r="I138" s="112">
        <v>11</v>
      </c>
      <c r="J138" s="112">
        <v>13</v>
      </c>
      <c r="K138" s="112">
        <v>7</v>
      </c>
      <c r="L138" s="112">
        <v>8</v>
      </c>
      <c r="M138" s="112">
        <v>3</v>
      </c>
      <c r="N138" s="112">
        <v>3</v>
      </c>
      <c r="O138" s="112">
        <f t="shared" si="2"/>
        <v>79</v>
      </c>
      <c r="P138" s="111" t="s">
        <v>586</v>
      </c>
      <c r="Q138" s="146" t="s">
        <v>582</v>
      </c>
    </row>
    <row r="139" spans="1:17" ht="15.75" customHeight="1">
      <c r="A139" s="111">
        <v>137</v>
      </c>
      <c r="B139" s="111" t="s">
        <v>587</v>
      </c>
      <c r="C139" s="111">
        <v>1</v>
      </c>
      <c r="D139" s="111">
        <v>3</v>
      </c>
      <c r="E139" s="111">
        <v>10</v>
      </c>
      <c r="F139" s="111">
        <v>24</v>
      </c>
      <c r="G139" s="111">
        <v>52</v>
      </c>
      <c r="H139" s="112">
        <v>7</v>
      </c>
      <c r="I139" s="112">
        <v>11</v>
      </c>
      <c r="J139" s="112">
        <v>13</v>
      </c>
      <c r="K139" s="112">
        <v>7</v>
      </c>
      <c r="L139" s="112">
        <v>8</v>
      </c>
      <c r="M139" s="112">
        <v>3</v>
      </c>
      <c r="N139" s="112">
        <v>3</v>
      </c>
      <c r="O139" s="112">
        <f t="shared" si="2"/>
        <v>80</v>
      </c>
      <c r="P139" s="111" t="s">
        <v>588</v>
      </c>
      <c r="Q139" s="146" t="s">
        <v>582</v>
      </c>
    </row>
    <row r="140" spans="1:17" ht="15.75" customHeight="1">
      <c r="A140" s="111">
        <v>138</v>
      </c>
      <c r="B140" s="111" t="s">
        <v>589</v>
      </c>
      <c r="C140" s="111">
        <v>1</v>
      </c>
      <c r="D140" s="111">
        <v>3</v>
      </c>
      <c r="E140" s="111">
        <v>10</v>
      </c>
      <c r="F140" s="111">
        <v>22</v>
      </c>
      <c r="G140" s="111">
        <v>52</v>
      </c>
      <c r="H140" s="112">
        <v>7</v>
      </c>
      <c r="I140" s="112">
        <v>11</v>
      </c>
      <c r="J140" s="112">
        <v>13</v>
      </c>
      <c r="K140" s="112">
        <v>7</v>
      </c>
      <c r="L140" s="112">
        <v>8</v>
      </c>
      <c r="M140" s="112">
        <v>3</v>
      </c>
      <c r="N140" s="112">
        <v>3</v>
      </c>
      <c r="O140" s="112">
        <f t="shared" si="2"/>
        <v>78</v>
      </c>
      <c r="P140" s="111" t="s">
        <v>590</v>
      </c>
      <c r="Q140" s="146" t="s">
        <v>591</v>
      </c>
    </row>
    <row r="141" spans="1:17" ht="15.75" customHeight="1">
      <c r="A141" s="111">
        <v>139</v>
      </c>
      <c r="B141" s="111" t="s">
        <v>592</v>
      </c>
      <c r="C141" s="111">
        <v>1</v>
      </c>
      <c r="D141" s="111">
        <v>3</v>
      </c>
      <c r="E141" s="111">
        <v>10</v>
      </c>
      <c r="F141" s="111">
        <v>24</v>
      </c>
      <c r="G141" s="111">
        <v>52</v>
      </c>
      <c r="H141" s="112">
        <v>7</v>
      </c>
      <c r="I141" s="112">
        <v>11</v>
      </c>
      <c r="J141" s="112">
        <v>13</v>
      </c>
      <c r="K141" s="112">
        <v>7</v>
      </c>
      <c r="L141" s="112">
        <v>8</v>
      </c>
      <c r="M141" s="112">
        <v>3</v>
      </c>
      <c r="N141" s="112">
        <v>3</v>
      </c>
      <c r="O141" s="112">
        <f t="shared" si="2"/>
        <v>80</v>
      </c>
      <c r="P141" s="111" t="s">
        <v>593</v>
      </c>
      <c r="Q141" s="146" t="s">
        <v>591</v>
      </c>
    </row>
    <row r="142" spans="1:17" ht="15.75" customHeight="1">
      <c r="A142" s="111">
        <v>140</v>
      </c>
      <c r="B142" s="111" t="s">
        <v>594</v>
      </c>
      <c r="C142" s="111">
        <v>1</v>
      </c>
      <c r="D142" s="111">
        <v>3</v>
      </c>
      <c r="E142" s="111">
        <v>10</v>
      </c>
      <c r="F142" s="111">
        <v>21</v>
      </c>
      <c r="G142" s="111">
        <v>52</v>
      </c>
      <c r="H142" s="112">
        <v>7</v>
      </c>
      <c r="I142" s="112">
        <v>11</v>
      </c>
      <c r="J142" s="112">
        <v>13</v>
      </c>
      <c r="K142" s="112">
        <v>7</v>
      </c>
      <c r="L142" s="112">
        <v>8</v>
      </c>
      <c r="M142" s="112">
        <v>3</v>
      </c>
      <c r="N142" s="112">
        <v>3</v>
      </c>
      <c r="O142" s="112">
        <f t="shared" si="2"/>
        <v>77</v>
      </c>
      <c r="P142" s="111" t="s">
        <v>595</v>
      </c>
      <c r="Q142" s="146" t="s">
        <v>591</v>
      </c>
    </row>
    <row r="143" spans="1:17" ht="15.75" customHeight="1">
      <c r="A143" s="111">
        <v>141</v>
      </c>
      <c r="B143" s="111" t="s">
        <v>596</v>
      </c>
      <c r="C143" s="111">
        <v>1</v>
      </c>
      <c r="D143" s="111">
        <v>3</v>
      </c>
      <c r="E143" s="111">
        <v>10</v>
      </c>
      <c r="F143" s="111">
        <v>20</v>
      </c>
      <c r="G143" s="111">
        <v>46</v>
      </c>
      <c r="H143" s="112">
        <v>6</v>
      </c>
      <c r="I143" s="112">
        <v>10</v>
      </c>
      <c r="J143" s="112">
        <v>12</v>
      </c>
      <c r="K143" s="112">
        <v>7</v>
      </c>
      <c r="L143" s="112">
        <v>7</v>
      </c>
      <c r="M143" s="112">
        <v>2</v>
      </c>
      <c r="N143" s="112">
        <v>2</v>
      </c>
      <c r="O143" s="112">
        <f t="shared" si="2"/>
        <v>70</v>
      </c>
      <c r="P143" s="111" t="s">
        <v>597</v>
      </c>
      <c r="Q143" s="146" t="s">
        <v>598</v>
      </c>
    </row>
    <row r="144" spans="1:17" ht="15.75" customHeight="1">
      <c r="A144" s="111">
        <v>142</v>
      </c>
      <c r="B144" s="111" t="s">
        <v>599</v>
      </c>
      <c r="C144" s="111">
        <v>1</v>
      </c>
      <c r="D144" s="111">
        <v>3</v>
      </c>
      <c r="E144" s="111">
        <v>10</v>
      </c>
      <c r="F144" s="111">
        <v>22</v>
      </c>
      <c r="G144" s="111">
        <v>46</v>
      </c>
      <c r="H144" s="112">
        <v>6</v>
      </c>
      <c r="I144" s="112">
        <v>10</v>
      </c>
      <c r="J144" s="112">
        <v>12</v>
      </c>
      <c r="K144" s="112">
        <v>7</v>
      </c>
      <c r="L144" s="112">
        <v>7</v>
      </c>
      <c r="M144" s="112">
        <v>2</v>
      </c>
      <c r="N144" s="112">
        <v>2</v>
      </c>
      <c r="O144" s="112">
        <f t="shared" si="2"/>
        <v>72</v>
      </c>
      <c r="P144" s="111" t="s">
        <v>600</v>
      </c>
      <c r="Q144" s="146" t="s">
        <v>598</v>
      </c>
    </row>
    <row r="145" spans="1:17" ht="15.75" customHeight="1">
      <c r="A145" s="111">
        <v>143</v>
      </c>
      <c r="B145" s="111" t="s">
        <v>601</v>
      </c>
      <c r="C145" s="111">
        <v>1</v>
      </c>
      <c r="D145" s="111">
        <v>3</v>
      </c>
      <c r="E145" s="111">
        <v>10</v>
      </c>
      <c r="F145" s="111">
        <v>24</v>
      </c>
      <c r="G145" s="111">
        <v>55</v>
      </c>
      <c r="H145" s="112">
        <v>8</v>
      </c>
      <c r="I145" s="112">
        <v>11</v>
      </c>
      <c r="J145" s="112">
        <v>13</v>
      </c>
      <c r="K145" s="112">
        <v>8</v>
      </c>
      <c r="L145" s="112">
        <v>9</v>
      </c>
      <c r="M145" s="112">
        <v>3</v>
      </c>
      <c r="N145" s="112">
        <v>3</v>
      </c>
      <c r="O145" s="112">
        <f t="shared" si="2"/>
        <v>83</v>
      </c>
      <c r="P145" s="111" t="s">
        <v>602</v>
      </c>
      <c r="Q145" s="146" t="s">
        <v>598</v>
      </c>
    </row>
    <row r="146" spans="1:17" ht="15.75" customHeight="1">
      <c r="A146" s="111">
        <v>144</v>
      </c>
      <c r="B146" s="111" t="s">
        <v>603</v>
      </c>
      <c r="C146" s="111">
        <v>1</v>
      </c>
      <c r="D146" s="111">
        <v>3</v>
      </c>
      <c r="E146" s="111">
        <v>10</v>
      </c>
      <c r="F146" s="111">
        <v>22</v>
      </c>
      <c r="G146" s="111">
        <v>52</v>
      </c>
      <c r="H146" s="112">
        <v>7</v>
      </c>
      <c r="I146" s="112">
        <v>11</v>
      </c>
      <c r="J146" s="112">
        <v>13</v>
      </c>
      <c r="K146" s="112">
        <v>7</v>
      </c>
      <c r="L146" s="112">
        <v>8</v>
      </c>
      <c r="M146" s="112">
        <v>3</v>
      </c>
      <c r="N146" s="112">
        <v>3</v>
      </c>
      <c r="O146" s="112">
        <f t="shared" si="2"/>
        <v>78</v>
      </c>
      <c r="P146" s="111" t="s">
        <v>604</v>
      </c>
      <c r="Q146" s="146" t="s">
        <v>605</v>
      </c>
    </row>
    <row r="147" spans="1:17" ht="15.75" customHeight="1">
      <c r="A147" s="111">
        <v>145</v>
      </c>
      <c r="B147" s="111" t="s">
        <v>606</v>
      </c>
      <c r="C147" s="111">
        <v>1</v>
      </c>
      <c r="D147" s="111">
        <v>3</v>
      </c>
      <c r="E147" s="111">
        <v>9</v>
      </c>
      <c r="F147" s="111">
        <v>20</v>
      </c>
      <c r="G147" s="111">
        <v>46</v>
      </c>
      <c r="H147" s="112">
        <v>6</v>
      </c>
      <c r="I147" s="112">
        <v>10</v>
      </c>
      <c r="J147" s="112">
        <v>12</v>
      </c>
      <c r="K147" s="112">
        <v>7</v>
      </c>
      <c r="L147" s="112">
        <v>7</v>
      </c>
      <c r="M147" s="112">
        <v>2</v>
      </c>
      <c r="N147" s="112">
        <v>2</v>
      </c>
      <c r="O147" s="112">
        <f t="shared" si="2"/>
        <v>70</v>
      </c>
      <c r="P147" s="111" t="s">
        <v>607</v>
      </c>
      <c r="Q147" s="146" t="s">
        <v>608</v>
      </c>
    </row>
    <row r="148" spans="1:17" ht="15.75" customHeight="1">
      <c r="A148" s="111">
        <v>146</v>
      </c>
      <c r="B148" s="111" t="s">
        <v>609</v>
      </c>
      <c r="C148" s="111">
        <v>1</v>
      </c>
      <c r="D148" s="111">
        <v>3</v>
      </c>
      <c r="E148" s="111">
        <v>9</v>
      </c>
      <c r="F148" s="111">
        <v>18</v>
      </c>
      <c r="G148" s="111">
        <v>43</v>
      </c>
      <c r="H148" s="112">
        <v>6</v>
      </c>
      <c r="I148" s="112">
        <v>9</v>
      </c>
      <c r="J148" s="112">
        <v>12</v>
      </c>
      <c r="K148" s="112">
        <v>6</v>
      </c>
      <c r="L148" s="112">
        <v>6</v>
      </c>
      <c r="M148" s="112">
        <v>2</v>
      </c>
      <c r="N148" s="112">
        <v>2</v>
      </c>
      <c r="O148" s="112">
        <f t="shared" si="2"/>
        <v>65</v>
      </c>
      <c r="P148" s="111" t="s">
        <v>610</v>
      </c>
      <c r="Q148" s="146" t="s">
        <v>608</v>
      </c>
    </row>
    <row r="149" spans="1:17" ht="15.75" customHeight="1">
      <c r="A149" s="111">
        <v>147</v>
      </c>
      <c r="B149" s="111" t="s">
        <v>611</v>
      </c>
      <c r="C149" s="111">
        <v>1</v>
      </c>
      <c r="D149" s="111">
        <v>3</v>
      </c>
      <c r="E149" s="111">
        <v>9</v>
      </c>
      <c r="F149" s="111">
        <v>18</v>
      </c>
      <c r="G149" s="111">
        <v>46</v>
      </c>
      <c r="H149" s="112">
        <v>6</v>
      </c>
      <c r="I149" s="112">
        <v>10</v>
      </c>
      <c r="J149" s="112">
        <v>12</v>
      </c>
      <c r="K149" s="112">
        <v>7</v>
      </c>
      <c r="L149" s="112">
        <v>7</v>
      </c>
      <c r="M149" s="112">
        <v>2</v>
      </c>
      <c r="N149" s="112">
        <v>2</v>
      </c>
      <c r="O149" s="112">
        <f t="shared" si="2"/>
        <v>68</v>
      </c>
      <c r="P149" s="111" t="s">
        <v>612</v>
      </c>
      <c r="Q149" s="146" t="s">
        <v>613</v>
      </c>
    </row>
    <row r="150" spans="1:17" ht="15.75" customHeight="1">
      <c r="A150" s="111">
        <v>148</v>
      </c>
      <c r="B150" s="111" t="s">
        <v>614</v>
      </c>
      <c r="C150" s="111">
        <v>1</v>
      </c>
      <c r="D150" s="111">
        <v>3</v>
      </c>
      <c r="E150" s="111">
        <v>9</v>
      </c>
      <c r="F150" s="111">
        <v>20</v>
      </c>
      <c r="G150" s="111">
        <v>49</v>
      </c>
      <c r="H150" s="112">
        <v>7</v>
      </c>
      <c r="I150" s="112">
        <v>10</v>
      </c>
      <c r="J150" s="112">
        <v>13</v>
      </c>
      <c r="K150" s="112">
        <v>7</v>
      </c>
      <c r="L150" s="112">
        <v>7</v>
      </c>
      <c r="M150" s="112">
        <v>2</v>
      </c>
      <c r="N150" s="112">
        <v>3</v>
      </c>
      <c r="O150" s="112">
        <f t="shared" si="2"/>
        <v>73</v>
      </c>
      <c r="P150" s="111" t="s">
        <v>615</v>
      </c>
      <c r="Q150" s="146" t="s">
        <v>616</v>
      </c>
    </row>
    <row r="151" spans="1:17" ht="15.75" customHeight="1">
      <c r="A151" s="111">
        <v>149</v>
      </c>
      <c r="B151" s="111" t="s">
        <v>617</v>
      </c>
      <c r="C151" s="111">
        <v>1</v>
      </c>
      <c r="D151" s="111">
        <v>3</v>
      </c>
      <c r="E151" s="111">
        <v>10</v>
      </c>
      <c r="F151" s="111">
        <v>21</v>
      </c>
      <c r="G151" s="111">
        <v>49</v>
      </c>
      <c r="H151" s="112">
        <v>7</v>
      </c>
      <c r="I151" s="112">
        <v>10</v>
      </c>
      <c r="J151" s="112">
        <v>13</v>
      </c>
      <c r="K151" s="112">
        <v>7</v>
      </c>
      <c r="L151" s="112">
        <v>7</v>
      </c>
      <c r="M151" s="112">
        <v>2</v>
      </c>
      <c r="N151" s="112">
        <v>3</v>
      </c>
      <c r="O151" s="112">
        <f t="shared" si="2"/>
        <v>74</v>
      </c>
      <c r="P151" s="111" t="s">
        <v>618</v>
      </c>
      <c r="Q151" s="146" t="s">
        <v>619</v>
      </c>
    </row>
    <row r="152" spans="1:17" ht="15.75" customHeight="1">
      <c r="A152" s="111">
        <v>150</v>
      </c>
      <c r="B152" s="111" t="s">
        <v>620</v>
      </c>
      <c r="C152" s="111">
        <v>1</v>
      </c>
      <c r="D152" s="111">
        <v>3</v>
      </c>
      <c r="E152" s="111">
        <v>10</v>
      </c>
      <c r="F152" s="111">
        <v>20</v>
      </c>
      <c r="G152" s="111">
        <v>46</v>
      </c>
      <c r="H152" s="112">
        <v>6</v>
      </c>
      <c r="I152" s="112">
        <v>10</v>
      </c>
      <c r="J152" s="112">
        <v>12</v>
      </c>
      <c r="K152" s="112">
        <v>7</v>
      </c>
      <c r="L152" s="112">
        <v>7</v>
      </c>
      <c r="M152" s="112">
        <v>2</v>
      </c>
      <c r="N152" s="112">
        <v>2</v>
      </c>
      <c r="O152" s="112">
        <f t="shared" si="2"/>
        <v>70</v>
      </c>
      <c r="P152" s="111" t="s">
        <v>621</v>
      </c>
      <c r="Q152" s="146" t="s">
        <v>619</v>
      </c>
    </row>
    <row r="153" spans="1:17" ht="15.75" customHeight="1">
      <c r="A153" s="111">
        <v>151</v>
      </c>
      <c r="B153" s="111" t="s">
        <v>622</v>
      </c>
      <c r="C153" s="111">
        <v>1</v>
      </c>
      <c r="D153" s="111">
        <v>3</v>
      </c>
      <c r="E153" s="111">
        <v>10</v>
      </c>
      <c r="F153" s="111">
        <v>19</v>
      </c>
      <c r="G153" s="111">
        <v>46</v>
      </c>
      <c r="H153" s="112">
        <v>6</v>
      </c>
      <c r="I153" s="112">
        <v>10</v>
      </c>
      <c r="J153" s="112">
        <v>12</v>
      </c>
      <c r="K153" s="112">
        <v>7</v>
      </c>
      <c r="L153" s="112">
        <v>7</v>
      </c>
      <c r="M153" s="112">
        <v>2</v>
      </c>
      <c r="N153" s="112">
        <v>2</v>
      </c>
      <c r="O153" s="112">
        <f t="shared" si="2"/>
        <v>69</v>
      </c>
      <c r="P153" s="111" t="s">
        <v>623</v>
      </c>
      <c r="Q153" s="146" t="s">
        <v>624</v>
      </c>
    </row>
    <row r="154" spans="1:17" ht="15.75" customHeight="1">
      <c r="A154" s="111">
        <v>152</v>
      </c>
      <c r="B154" s="111" t="s">
        <v>625</v>
      </c>
      <c r="C154" s="111">
        <v>1</v>
      </c>
      <c r="D154" s="111">
        <v>3</v>
      </c>
      <c r="E154" s="111">
        <v>10</v>
      </c>
      <c r="F154" s="111">
        <v>19</v>
      </c>
      <c r="G154" s="111">
        <v>43</v>
      </c>
      <c r="H154" s="112">
        <v>6</v>
      </c>
      <c r="I154" s="112">
        <v>9</v>
      </c>
      <c r="J154" s="112">
        <v>12</v>
      </c>
      <c r="K154" s="112">
        <v>6</v>
      </c>
      <c r="L154" s="112">
        <v>6</v>
      </c>
      <c r="M154" s="112">
        <v>2</v>
      </c>
      <c r="N154" s="112">
        <v>2</v>
      </c>
      <c r="O154" s="112">
        <f t="shared" si="2"/>
        <v>66</v>
      </c>
      <c r="P154" s="111" t="s">
        <v>626</v>
      </c>
      <c r="Q154" s="146" t="s">
        <v>624</v>
      </c>
    </row>
    <row r="155" spans="1:17" ht="15.75" customHeight="1">
      <c r="A155" s="111">
        <v>153</v>
      </c>
      <c r="B155" s="111" t="s">
        <v>627</v>
      </c>
      <c r="C155" s="111">
        <v>1</v>
      </c>
      <c r="D155" s="111">
        <v>3</v>
      </c>
      <c r="E155" s="111">
        <v>10</v>
      </c>
      <c r="F155" s="111">
        <v>19</v>
      </c>
      <c r="G155" s="111">
        <v>46</v>
      </c>
      <c r="H155" s="112">
        <v>6</v>
      </c>
      <c r="I155" s="112">
        <v>10</v>
      </c>
      <c r="J155" s="112">
        <v>12</v>
      </c>
      <c r="K155" s="112">
        <v>7</v>
      </c>
      <c r="L155" s="112">
        <v>7</v>
      </c>
      <c r="M155" s="112">
        <v>2</v>
      </c>
      <c r="N155" s="112">
        <v>2</v>
      </c>
      <c r="O155" s="112">
        <f t="shared" si="2"/>
        <v>69</v>
      </c>
      <c r="P155" s="111" t="s">
        <v>628</v>
      </c>
      <c r="Q155" s="146" t="s">
        <v>629</v>
      </c>
    </row>
    <row r="156" spans="1:17" ht="15.75" customHeight="1">
      <c r="A156" s="111">
        <v>154</v>
      </c>
      <c r="B156" s="111" t="s">
        <v>630</v>
      </c>
      <c r="C156" s="111">
        <v>1</v>
      </c>
      <c r="D156" s="111">
        <v>3</v>
      </c>
      <c r="E156" s="111">
        <v>10</v>
      </c>
      <c r="F156" s="111">
        <v>19</v>
      </c>
      <c r="G156" s="111">
        <v>46</v>
      </c>
      <c r="H156" s="112">
        <v>6</v>
      </c>
      <c r="I156" s="112">
        <v>10</v>
      </c>
      <c r="J156" s="112">
        <v>12</v>
      </c>
      <c r="K156" s="112">
        <v>7</v>
      </c>
      <c r="L156" s="112">
        <v>7</v>
      </c>
      <c r="M156" s="112">
        <v>2</v>
      </c>
      <c r="N156" s="112">
        <v>2</v>
      </c>
      <c r="O156" s="112">
        <f t="shared" si="2"/>
        <v>69</v>
      </c>
      <c r="P156" s="111" t="s">
        <v>631</v>
      </c>
      <c r="Q156" s="146" t="s">
        <v>632</v>
      </c>
    </row>
    <row r="157" spans="1:17" ht="15.75" customHeight="1">
      <c r="A157" s="111">
        <v>155</v>
      </c>
      <c r="B157" s="111" t="s">
        <v>633</v>
      </c>
      <c r="C157" s="111">
        <v>1</v>
      </c>
      <c r="D157" s="111">
        <v>3</v>
      </c>
      <c r="E157" s="111">
        <v>10</v>
      </c>
      <c r="F157" s="111">
        <v>22</v>
      </c>
      <c r="G157" s="111">
        <v>49</v>
      </c>
      <c r="H157" s="112">
        <v>7</v>
      </c>
      <c r="I157" s="112">
        <v>10</v>
      </c>
      <c r="J157" s="112">
        <v>13</v>
      </c>
      <c r="K157" s="112">
        <v>7</v>
      </c>
      <c r="L157" s="112">
        <v>7</v>
      </c>
      <c r="M157" s="112">
        <v>2</v>
      </c>
      <c r="N157" s="112">
        <v>3</v>
      </c>
      <c r="O157" s="112">
        <f t="shared" si="2"/>
        <v>75</v>
      </c>
      <c r="P157" s="111" t="s">
        <v>634</v>
      </c>
      <c r="Q157" s="146" t="s">
        <v>632</v>
      </c>
    </row>
    <row r="158" spans="1:17" ht="15.75" customHeight="1">
      <c r="A158" s="111">
        <v>156</v>
      </c>
      <c r="B158" s="111" t="s">
        <v>635</v>
      </c>
      <c r="C158" s="111">
        <v>1</v>
      </c>
      <c r="D158" s="111">
        <v>3</v>
      </c>
      <c r="E158" s="111">
        <v>9</v>
      </c>
      <c r="F158" s="111">
        <v>19</v>
      </c>
      <c r="G158" s="111">
        <v>46</v>
      </c>
      <c r="H158" s="112">
        <v>6</v>
      </c>
      <c r="I158" s="112">
        <v>10</v>
      </c>
      <c r="J158" s="112">
        <v>12</v>
      </c>
      <c r="K158" s="112">
        <v>7</v>
      </c>
      <c r="L158" s="112">
        <v>7</v>
      </c>
      <c r="M158" s="112">
        <v>2</v>
      </c>
      <c r="N158" s="112">
        <v>2</v>
      </c>
      <c r="O158" s="112">
        <f t="shared" si="2"/>
        <v>69</v>
      </c>
      <c r="P158" s="111" t="s">
        <v>636</v>
      </c>
      <c r="Q158" s="146" t="s">
        <v>637</v>
      </c>
    </row>
    <row r="159" spans="1:17" ht="15.75" customHeight="1">
      <c r="A159" s="111">
        <v>157</v>
      </c>
      <c r="B159" s="111" t="s">
        <v>638</v>
      </c>
      <c r="C159" s="111">
        <v>1</v>
      </c>
      <c r="D159" s="111">
        <v>3</v>
      </c>
      <c r="E159" s="111">
        <v>9</v>
      </c>
      <c r="F159" s="111">
        <v>19</v>
      </c>
      <c r="G159" s="111">
        <v>43</v>
      </c>
      <c r="H159" s="112">
        <v>6</v>
      </c>
      <c r="I159" s="112">
        <v>9</v>
      </c>
      <c r="J159" s="112">
        <v>12</v>
      </c>
      <c r="K159" s="112">
        <v>6</v>
      </c>
      <c r="L159" s="112">
        <v>6</v>
      </c>
      <c r="M159" s="112">
        <v>2</v>
      </c>
      <c r="N159" s="112">
        <v>2</v>
      </c>
      <c r="O159" s="112">
        <f t="shared" si="2"/>
        <v>66</v>
      </c>
      <c r="P159" s="111" t="s">
        <v>639</v>
      </c>
      <c r="Q159" s="146" t="s">
        <v>637</v>
      </c>
    </row>
    <row r="160" spans="1:17" ht="15.75" customHeight="1">
      <c r="A160" s="111">
        <v>158</v>
      </c>
      <c r="B160" s="111" t="s">
        <v>640</v>
      </c>
      <c r="C160" s="111">
        <v>1</v>
      </c>
      <c r="D160" s="111">
        <v>3</v>
      </c>
      <c r="E160" s="111">
        <v>10</v>
      </c>
      <c r="F160" s="111">
        <v>20</v>
      </c>
      <c r="G160" s="111">
        <v>46</v>
      </c>
      <c r="H160" s="112">
        <v>6</v>
      </c>
      <c r="I160" s="112">
        <v>10</v>
      </c>
      <c r="J160" s="112">
        <v>12</v>
      </c>
      <c r="K160" s="112">
        <v>7</v>
      </c>
      <c r="L160" s="112">
        <v>7</v>
      </c>
      <c r="M160" s="112">
        <v>2</v>
      </c>
      <c r="N160" s="112">
        <v>2</v>
      </c>
      <c r="O160" s="112">
        <f t="shared" si="2"/>
        <v>70</v>
      </c>
      <c r="P160" s="111" t="s">
        <v>641</v>
      </c>
      <c r="Q160" s="146" t="s">
        <v>637</v>
      </c>
    </row>
    <row r="161" spans="1:17" ht="15.75" customHeight="1">
      <c r="A161" s="111">
        <v>159</v>
      </c>
      <c r="B161" s="111" t="s">
        <v>642</v>
      </c>
      <c r="C161" s="111">
        <v>1</v>
      </c>
      <c r="D161" s="111">
        <v>3</v>
      </c>
      <c r="E161" s="111">
        <v>9</v>
      </c>
      <c r="F161" s="111">
        <v>20</v>
      </c>
      <c r="G161" s="111">
        <v>46</v>
      </c>
      <c r="H161" s="112">
        <v>6</v>
      </c>
      <c r="I161" s="112">
        <v>10</v>
      </c>
      <c r="J161" s="112">
        <v>12</v>
      </c>
      <c r="K161" s="112">
        <v>7</v>
      </c>
      <c r="L161" s="112">
        <v>7</v>
      </c>
      <c r="M161" s="112">
        <v>2</v>
      </c>
      <c r="N161" s="112">
        <v>2</v>
      </c>
      <c r="O161" s="112">
        <f t="shared" si="2"/>
        <v>70</v>
      </c>
      <c r="P161" s="111" t="s">
        <v>643</v>
      </c>
      <c r="Q161" s="146" t="s">
        <v>644</v>
      </c>
    </row>
    <row r="162" spans="1:17" ht="15.75" customHeight="1">
      <c r="A162" s="111">
        <v>160</v>
      </c>
      <c r="B162" s="111" t="s">
        <v>645</v>
      </c>
      <c r="C162" s="111">
        <v>1</v>
      </c>
      <c r="D162" s="111">
        <v>3</v>
      </c>
      <c r="E162" s="111">
        <v>10</v>
      </c>
      <c r="F162" s="111">
        <v>22</v>
      </c>
      <c r="G162" s="111">
        <v>52</v>
      </c>
      <c r="H162" s="112">
        <v>7</v>
      </c>
      <c r="I162" s="112">
        <v>11</v>
      </c>
      <c r="J162" s="112">
        <v>13</v>
      </c>
      <c r="K162" s="112">
        <v>7</v>
      </c>
      <c r="L162" s="112">
        <v>8</v>
      </c>
      <c r="M162" s="112">
        <v>3</v>
      </c>
      <c r="N162" s="112">
        <v>3</v>
      </c>
      <c r="O162" s="112">
        <f t="shared" si="2"/>
        <v>78</v>
      </c>
      <c r="P162" s="111" t="s">
        <v>646</v>
      </c>
      <c r="Q162" s="146" t="s">
        <v>644</v>
      </c>
    </row>
    <row r="163" spans="1:17" ht="15.75" customHeight="1">
      <c r="A163" s="111">
        <v>161</v>
      </c>
      <c r="B163" s="111" t="s">
        <v>647</v>
      </c>
      <c r="C163" s="111">
        <v>1</v>
      </c>
      <c r="D163" s="111">
        <v>3</v>
      </c>
      <c r="E163" s="111">
        <v>10</v>
      </c>
      <c r="F163" s="111">
        <v>21</v>
      </c>
      <c r="G163" s="111">
        <v>49</v>
      </c>
      <c r="H163" s="112">
        <v>7</v>
      </c>
      <c r="I163" s="112">
        <v>10</v>
      </c>
      <c r="J163" s="112">
        <v>13</v>
      </c>
      <c r="K163" s="112">
        <v>7</v>
      </c>
      <c r="L163" s="112">
        <v>7</v>
      </c>
      <c r="M163" s="112">
        <v>2</v>
      </c>
      <c r="N163" s="112">
        <v>3</v>
      </c>
      <c r="O163" s="112">
        <f t="shared" si="2"/>
        <v>74</v>
      </c>
      <c r="P163" s="111" t="s">
        <v>648</v>
      </c>
      <c r="Q163" s="146" t="s">
        <v>644</v>
      </c>
    </row>
    <row r="164" spans="1:17" ht="15.75" customHeight="1">
      <c r="A164" s="111">
        <v>162</v>
      </c>
      <c r="B164" s="111" t="s">
        <v>649</v>
      </c>
      <c r="C164" s="111">
        <v>1</v>
      </c>
      <c r="D164" s="111">
        <v>3</v>
      </c>
      <c r="E164" s="111">
        <v>10</v>
      </c>
      <c r="F164" s="111">
        <v>25</v>
      </c>
      <c r="G164" s="111">
        <v>52</v>
      </c>
      <c r="H164" s="112">
        <v>7</v>
      </c>
      <c r="I164" s="112">
        <v>11</v>
      </c>
      <c r="J164" s="112">
        <v>13</v>
      </c>
      <c r="K164" s="112">
        <v>7</v>
      </c>
      <c r="L164" s="112">
        <v>8</v>
      </c>
      <c r="M164" s="112">
        <v>3</v>
      </c>
      <c r="N164" s="112">
        <v>3</v>
      </c>
      <c r="O164" s="112">
        <f t="shared" si="2"/>
        <v>81</v>
      </c>
      <c r="P164" s="111" t="s">
        <v>650</v>
      </c>
      <c r="Q164" s="146" t="s">
        <v>651</v>
      </c>
    </row>
    <row r="165" spans="1:17" ht="15.75" customHeight="1">
      <c r="A165" s="111">
        <v>163</v>
      </c>
      <c r="B165" s="111" t="s">
        <v>652</v>
      </c>
      <c r="C165" s="111">
        <v>1</v>
      </c>
      <c r="D165" s="111">
        <v>3</v>
      </c>
      <c r="E165" s="111">
        <v>10</v>
      </c>
      <c r="F165" s="111">
        <v>24</v>
      </c>
      <c r="G165" s="111">
        <v>52</v>
      </c>
      <c r="H165" s="112">
        <v>7</v>
      </c>
      <c r="I165" s="112">
        <v>11</v>
      </c>
      <c r="J165" s="112">
        <v>13</v>
      </c>
      <c r="K165" s="112">
        <v>7</v>
      </c>
      <c r="L165" s="112">
        <v>8</v>
      </c>
      <c r="M165" s="112">
        <v>3</v>
      </c>
      <c r="N165" s="112">
        <v>3</v>
      </c>
      <c r="O165" s="112">
        <f t="shared" si="2"/>
        <v>80</v>
      </c>
      <c r="P165" s="111" t="s">
        <v>653</v>
      </c>
      <c r="Q165" s="146" t="s">
        <v>651</v>
      </c>
    </row>
    <row r="166" spans="1:17" ht="15.75" customHeight="1">
      <c r="A166" s="111">
        <v>164</v>
      </c>
      <c r="B166" s="111" t="s">
        <v>654</v>
      </c>
      <c r="C166" s="111">
        <v>1</v>
      </c>
      <c r="D166" s="111">
        <v>3</v>
      </c>
      <c r="E166" s="111">
        <v>10</v>
      </c>
      <c r="F166" s="111">
        <v>24</v>
      </c>
      <c r="G166" s="111">
        <v>52</v>
      </c>
      <c r="H166" s="112">
        <v>7</v>
      </c>
      <c r="I166" s="112">
        <v>11</v>
      </c>
      <c r="J166" s="112">
        <v>13</v>
      </c>
      <c r="K166" s="112">
        <v>7</v>
      </c>
      <c r="L166" s="112">
        <v>8</v>
      </c>
      <c r="M166" s="112">
        <v>3</v>
      </c>
      <c r="N166" s="112">
        <v>3</v>
      </c>
      <c r="O166" s="112">
        <f t="shared" si="2"/>
        <v>80</v>
      </c>
      <c r="P166" s="111" t="s">
        <v>655</v>
      </c>
      <c r="Q166" s="146" t="s">
        <v>651</v>
      </c>
    </row>
    <row r="167" spans="1:17" ht="15.75" customHeight="1">
      <c r="A167" s="111">
        <v>165</v>
      </c>
      <c r="B167" s="111" t="s">
        <v>656</v>
      </c>
      <c r="C167" s="111">
        <v>1</v>
      </c>
      <c r="D167" s="111">
        <v>3</v>
      </c>
      <c r="E167" s="111">
        <v>10</v>
      </c>
      <c r="F167" s="111">
        <v>22</v>
      </c>
      <c r="G167" s="111">
        <v>52</v>
      </c>
      <c r="H167" s="112">
        <v>7</v>
      </c>
      <c r="I167" s="112">
        <v>11</v>
      </c>
      <c r="J167" s="112">
        <v>13</v>
      </c>
      <c r="K167" s="112">
        <v>7</v>
      </c>
      <c r="L167" s="112">
        <v>8</v>
      </c>
      <c r="M167" s="112">
        <v>3</v>
      </c>
      <c r="N167" s="112">
        <v>3</v>
      </c>
      <c r="O167" s="112">
        <f t="shared" si="2"/>
        <v>78</v>
      </c>
      <c r="P167" s="111" t="s">
        <v>657</v>
      </c>
      <c r="Q167" s="146" t="s">
        <v>658</v>
      </c>
    </row>
    <row r="168" spans="1:17" ht="15.75" customHeight="1">
      <c r="A168" s="111">
        <v>166</v>
      </c>
      <c r="B168" s="111" t="s">
        <v>659</v>
      </c>
      <c r="C168" s="111">
        <v>1</v>
      </c>
      <c r="D168" s="111">
        <v>3</v>
      </c>
      <c r="E168" s="111">
        <v>10</v>
      </c>
      <c r="F168" s="111">
        <v>20</v>
      </c>
      <c r="G168" s="111">
        <v>52</v>
      </c>
      <c r="H168" s="112">
        <v>7</v>
      </c>
      <c r="I168" s="112">
        <v>11</v>
      </c>
      <c r="J168" s="112">
        <v>13</v>
      </c>
      <c r="K168" s="112">
        <v>7</v>
      </c>
      <c r="L168" s="112">
        <v>8</v>
      </c>
      <c r="M168" s="112">
        <v>3</v>
      </c>
      <c r="N168" s="112">
        <v>3</v>
      </c>
      <c r="O168" s="112">
        <f t="shared" si="2"/>
        <v>76</v>
      </c>
      <c r="P168" s="111" t="s">
        <v>660</v>
      </c>
      <c r="Q168" s="146" t="s">
        <v>658</v>
      </c>
    </row>
    <row r="169" spans="1:17" ht="15.75" customHeight="1">
      <c r="A169" s="111">
        <v>167</v>
      </c>
      <c r="B169" s="111" t="s">
        <v>661</v>
      </c>
      <c r="C169" s="111">
        <v>1</v>
      </c>
      <c r="D169" s="111">
        <v>3</v>
      </c>
      <c r="E169" s="111">
        <v>9</v>
      </c>
      <c r="F169" s="111">
        <v>22</v>
      </c>
      <c r="G169" s="111">
        <v>52</v>
      </c>
      <c r="H169" s="112">
        <v>7</v>
      </c>
      <c r="I169" s="112">
        <v>11</v>
      </c>
      <c r="J169" s="112">
        <v>13</v>
      </c>
      <c r="K169" s="112">
        <v>7</v>
      </c>
      <c r="L169" s="112">
        <v>8</v>
      </c>
      <c r="M169" s="112">
        <v>3</v>
      </c>
      <c r="N169" s="112">
        <v>3</v>
      </c>
      <c r="O169" s="112">
        <f t="shared" si="2"/>
        <v>78</v>
      </c>
      <c r="P169" s="111" t="s">
        <v>662</v>
      </c>
      <c r="Q169" s="146" t="s">
        <v>663</v>
      </c>
    </row>
    <row r="170" spans="1:17" ht="15.75" customHeight="1">
      <c r="A170" s="111">
        <v>168</v>
      </c>
      <c r="B170" s="111" t="s">
        <v>664</v>
      </c>
      <c r="C170" s="111">
        <v>1</v>
      </c>
      <c r="D170" s="111">
        <v>3</v>
      </c>
      <c r="E170" s="111">
        <v>9</v>
      </c>
      <c r="F170" s="111">
        <v>20</v>
      </c>
      <c r="G170" s="111">
        <v>46</v>
      </c>
      <c r="H170" s="112">
        <v>6</v>
      </c>
      <c r="I170" s="112">
        <v>10</v>
      </c>
      <c r="J170" s="112">
        <v>12</v>
      </c>
      <c r="K170" s="112">
        <v>7</v>
      </c>
      <c r="L170" s="112">
        <v>7</v>
      </c>
      <c r="M170" s="112">
        <v>2</v>
      </c>
      <c r="N170" s="112">
        <v>2</v>
      </c>
      <c r="O170" s="112">
        <f t="shared" si="2"/>
        <v>70</v>
      </c>
      <c r="P170" s="111" t="s">
        <v>665</v>
      </c>
      <c r="Q170" s="146" t="s">
        <v>663</v>
      </c>
    </row>
    <row r="171" spans="1:17" ht="15.75" customHeight="1">
      <c r="A171" s="111">
        <v>169</v>
      </c>
      <c r="B171" s="111" t="s">
        <v>666</v>
      </c>
      <c r="C171" s="111">
        <v>1</v>
      </c>
      <c r="D171" s="111">
        <v>3</v>
      </c>
      <c r="E171" s="111">
        <v>10</v>
      </c>
      <c r="F171" s="111">
        <v>20</v>
      </c>
      <c r="G171" s="111">
        <v>52</v>
      </c>
      <c r="H171" s="112">
        <v>7</v>
      </c>
      <c r="I171" s="112">
        <v>11</v>
      </c>
      <c r="J171" s="112">
        <v>13</v>
      </c>
      <c r="K171" s="112">
        <v>7</v>
      </c>
      <c r="L171" s="112">
        <v>8</v>
      </c>
      <c r="M171" s="112">
        <v>3</v>
      </c>
      <c r="N171" s="112">
        <v>3</v>
      </c>
      <c r="O171" s="112">
        <f t="shared" si="2"/>
        <v>76</v>
      </c>
      <c r="P171" s="111" t="s">
        <v>667</v>
      </c>
      <c r="Q171" s="146" t="s">
        <v>668</v>
      </c>
    </row>
    <row r="172" spans="1:17" ht="15.75" customHeight="1">
      <c r="A172" s="111">
        <v>170</v>
      </c>
      <c r="B172" s="111" t="s">
        <v>669</v>
      </c>
      <c r="C172" s="111">
        <v>1</v>
      </c>
      <c r="D172" s="111">
        <v>3</v>
      </c>
      <c r="E172" s="111">
        <v>10</v>
      </c>
      <c r="F172" s="111">
        <v>25</v>
      </c>
      <c r="G172" s="111">
        <v>55</v>
      </c>
      <c r="H172" s="112">
        <v>8</v>
      </c>
      <c r="I172" s="112">
        <v>11</v>
      </c>
      <c r="J172" s="112">
        <v>13</v>
      </c>
      <c r="K172" s="112">
        <v>8</v>
      </c>
      <c r="L172" s="112">
        <v>9</v>
      </c>
      <c r="M172" s="112">
        <v>3</v>
      </c>
      <c r="N172" s="112">
        <v>3</v>
      </c>
      <c r="O172" s="112">
        <f t="shared" si="2"/>
        <v>84</v>
      </c>
      <c r="P172" s="111" t="s">
        <v>670</v>
      </c>
      <c r="Q172" s="146" t="s">
        <v>671</v>
      </c>
    </row>
    <row r="173" spans="1:17" ht="15.75" customHeight="1">
      <c r="A173" s="111">
        <v>171</v>
      </c>
      <c r="B173" s="111" t="s">
        <v>672</v>
      </c>
      <c r="C173" s="111">
        <v>1</v>
      </c>
      <c r="D173" s="111">
        <v>3</v>
      </c>
      <c r="E173" s="111">
        <v>10</v>
      </c>
      <c r="F173" s="111">
        <v>23</v>
      </c>
      <c r="G173" s="111">
        <v>52</v>
      </c>
      <c r="H173" s="112">
        <v>7</v>
      </c>
      <c r="I173" s="112">
        <v>11</v>
      </c>
      <c r="J173" s="112">
        <v>13</v>
      </c>
      <c r="K173" s="112">
        <v>7</v>
      </c>
      <c r="L173" s="112">
        <v>8</v>
      </c>
      <c r="M173" s="112">
        <v>3</v>
      </c>
      <c r="N173" s="112">
        <v>3</v>
      </c>
      <c r="O173" s="112">
        <f t="shared" si="2"/>
        <v>79</v>
      </c>
      <c r="P173" s="111" t="s">
        <v>673</v>
      </c>
      <c r="Q173" s="146" t="s">
        <v>674</v>
      </c>
    </row>
    <row r="174" spans="1:17" ht="15.75" customHeight="1">
      <c r="A174" s="111">
        <v>172</v>
      </c>
      <c r="B174" s="111" t="s">
        <v>675</v>
      </c>
      <c r="C174" s="111">
        <v>1</v>
      </c>
      <c r="D174" s="111">
        <v>3</v>
      </c>
      <c r="E174" s="111">
        <v>10</v>
      </c>
      <c r="F174" s="111">
        <v>21</v>
      </c>
      <c r="G174" s="111">
        <v>52</v>
      </c>
      <c r="H174" s="112">
        <v>7</v>
      </c>
      <c r="I174" s="112">
        <v>11</v>
      </c>
      <c r="J174" s="112">
        <v>13</v>
      </c>
      <c r="K174" s="112">
        <v>7</v>
      </c>
      <c r="L174" s="112">
        <v>8</v>
      </c>
      <c r="M174" s="112">
        <v>3</v>
      </c>
      <c r="N174" s="112">
        <v>3</v>
      </c>
      <c r="O174" s="112">
        <f t="shared" si="2"/>
        <v>77</v>
      </c>
      <c r="P174" s="111" t="s">
        <v>676</v>
      </c>
      <c r="Q174" s="146" t="s">
        <v>674</v>
      </c>
    </row>
    <row r="175" spans="1:17" ht="15.75" customHeight="1">
      <c r="A175" s="111">
        <v>173</v>
      </c>
      <c r="B175" s="111" t="s">
        <v>677</v>
      </c>
      <c r="C175" s="111">
        <v>1</v>
      </c>
      <c r="D175" s="111">
        <v>3</v>
      </c>
      <c r="E175" s="111">
        <v>10</v>
      </c>
      <c r="F175" s="111">
        <v>23</v>
      </c>
      <c r="G175" s="111">
        <v>52</v>
      </c>
      <c r="H175" s="112">
        <v>7</v>
      </c>
      <c r="I175" s="112">
        <v>11</v>
      </c>
      <c r="J175" s="112">
        <v>13</v>
      </c>
      <c r="K175" s="112">
        <v>7</v>
      </c>
      <c r="L175" s="112">
        <v>8</v>
      </c>
      <c r="M175" s="112">
        <v>3</v>
      </c>
      <c r="N175" s="112">
        <v>3</v>
      </c>
      <c r="O175" s="112">
        <f t="shared" si="2"/>
        <v>79</v>
      </c>
      <c r="P175" s="111" t="s">
        <v>678</v>
      </c>
      <c r="Q175" s="146" t="s">
        <v>674</v>
      </c>
    </row>
    <row r="176" spans="1:17" ht="15.75" customHeight="1">
      <c r="A176" s="111">
        <v>174</v>
      </c>
      <c r="B176" s="111" t="s">
        <v>679</v>
      </c>
      <c r="C176" s="111">
        <v>1</v>
      </c>
      <c r="D176" s="111">
        <v>3</v>
      </c>
      <c r="E176" s="111">
        <v>10</v>
      </c>
      <c r="F176" s="111">
        <v>21</v>
      </c>
      <c r="G176" s="111">
        <v>49</v>
      </c>
      <c r="H176" s="112">
        <v>7</v>
      </c>
      <c r="I176" s="112">
        <v>10</v>
      </c>
      <c r="J176" s="112">
        <v>13</v>
      </c>
      <c r="K176" s="112">
        <v>7</v>
      </c>
      <c r="L176" s="112">
        <v>7</v>
      </c>
      <c r="M176" s="112">
        <v>2</v>
      </c>
      <c r="N176" s="112">
        <v>3</v>
      </c>
      <c r="O176" s="112">
        <f t="shared" si="2"/>
        <v>74</v>
      </c>
      <c r="P176" s="111" t="s">
        <v>680</v>
      </c>
      <c r="Q176" s="146" t="s">
        <v>674</v>
      </c>
    </row>
    <row r="177" spans="1:20" ht="15.75" customHeight="1">
      <c r="A177" s="111">
        <v>175</v>
      </c>
      <c r="B177" s="111" t="s">
        <v>681</v>
      </c>
      <c r="C177" s="111">
        <v>1</v>
      </c>
      <c r="D177" s="111">
        <v>3</v>
      </c>
      <c r="E177" s="111">
        <v>10</v>
      </c>
      <c r="F177" s="111">
        <v>21</v>
      </c>
      <c r="G177" s="111">
        <v>52</v>
      </c>
      <c r="H177" s="112">
        <v>7</v>
      </c>
      <c r="I177" s="112">
        <v>11</v>
      </c>
      <c r="J177" s="112">
        <v>13</v>
      </c>
      <c r="K177" s="112">
        <v>7</v>
      </c>
      <c r="L177" s="112">
        <v>8</v>
      </c>
      <c r="M177" s="112">
        <v>3</v>
      </c>
      <c r="N177" s="112">
        <v>3</v>
      </c>
      <c r="O177" s="112">
        <f t="shared" si="2"/>
        <v>77</v>
      </c>
      <c r="P177" s="111" t="s">
        <v>682</v>
      </c>
      <c r="Q177" s="146" t="s">
        <v>683</v>
      </c>
    </row>
    <row r="178" spans="1:20" ht="15.75" customHeight="1">
      <c r="A178" s="111">
        <v>176</v>
      </c>
      <c r="B178" s="111" t="s">
        <v>684</v>
      </c>
      <c r="C178" s="111">
        <v>1</v>
      </c>
      <c r="D178" s="111">
        <v>3</v>
      </c>
      <c r="E178" s="111">
        <v>10</v>
      </c>
      <c r="F178" s="111">
        <v>20</v>
      </c>
      <c r="G178" s="111">
        <v>43</v>
      </c>
      <c r="H178" s="112">
        <v>6</v>
      </c>
      <c r="I178" s="112">
        <v>9</v>
      </c>
      <c r="J178" s="112">
        <v>12</v>
      </c>
      <c r="K178" s="112">
        <v>6</v>
      </c>
      <c r="L178" s="112">
        <v>6</v>
      </c>
      <c r="M178" s="112">
        <v>2</v>
      </c>
      <c r="N178" s="112">
        <v>2</v>
      </c>
      <c r="O178" s="112">
        <f t="shared" si="2"/>
        <v>67</v>
      </c>
      <c r="P178" s="111" t="s">
        <v>685</v>
      </c>
      <c r="Q178" s="146" t="s">
        <v>683</v>
      </c>
    </row>
    <row r="179" spans="1:20" ht="15.75" customHeight="1">
      <c r="A179" s="111">
        <v>177</v>
      </c>
      <c r="B179" s="111" t="s">
        <v>686</v>
      </c>
      <c r="C179" s="111">
        <v>1</v>
      </c>
      <c r="D179" s="111">
        <v>3</v>
      </c>
      <c r="E179" s="111">
        <v>10</v>
      </c>
      <c r="F179" s="111">
        <v>18</v>
      </c>
      <c r="G179" s="111">
        <v>46</v>
      </c>
      <c r="H179" s="112">
        <v>6</v>
      </c>
      <c r="I179" s="112">
        <v>10</v>
      </c>
      <c r="J179" s="112">
        <v>12</v>
      </c>
      <c r="K179" s="112">
        <v>7</v>
      </c>
      <c r="L179" s="112">
        <v>7</v>
      </c>
      <c r="M179" s="112">
        <v>2</v>
      </c>
      <c r="N179" s="112">
        <v>2</v>
      </c>
      <c r="O179" s="112">
        <f t="shared" si="2"/>
        <v>68</v>
      </c>
      <c r="P179" s="111" t="s">
        <v>687</v>
      </c>
      <c r="Q179" s="146" t="s">
        <v>688</v>
      </c>
    </row>
    <row r="180" spans="1:20" ht="15.75" customHeight="1">
      <c r="A180" s="111">
        <v>178</v>
      </c>
      <c r="B180" s="111" t="s">
        <v>689</v>
      </c>
      <c r="C180" s="111">
        <v>1</v>
      </c>
      <c r="D180" s="111">
        <v>3</v>
      </c>
      <c r="E180" s="111">
        <v>10</v>
      </c>
      <c r="F180" s="111">
        <v>20</v>
      </c>
      <c r="G180" s="111">
        <v>46</v>
      </c>
      <c r="H180" s="112">
        <v>6</v>
      </c>
      <c r="I180" s="112">
        <v>10</v>
      </c>
      <c r="J180" s="112">
        <v>12</v>
      </c>
      <c r="K180" s="112">
        <v>7</v>
      </c>
      <c r="L180" s="112">
        <v>7</v>
      </c>
      <c r="M180" s="112">
        <v>2</v>
      </c>
      <c r="N180" s="112">
        <v>2</v>
      </c>
      <c r="O180" s="112">
        <f t="shared" si="2"/>
        <v>70</v>
      </c>
      <c r="P180" s="111" t="s">
        <v>690</v>
      </c>
      <c r="Q180" s="146" t="s">
        <v>688</v>
      </c>
    </row>
    <row r="181" spans="1:20" ht="15.75" customHeight="1">
      <c r="A181" s="111">
        <v>179</v>
      </c>
      <c r="B181" s="111" t="s">
        <v>691</v>
      </c>
      <c r="C181" s="111">
        <v>1</v>
      </c>
      <c r="D181" s="111">
        <v>3</v>
      </c>
      <c r="E181" s="111">
        <v>10</v>
      </c>
      <c r="F181" s="111">
        <v>24</v>
      </c>
      <c r="G181" s="111">
        <v>52</v>
      </c>
      <c r="H181" s="112">
        <v>7</v>
      </c>
      <c r="I181" s="112">
        <v>11</v>
      </c>
      <c r="J181" s="112">
        <v>13</v>
      </c>
      <c r="K181" s="112">
        <v>7</v>
      </c>
      <c r="L181" s="112">
        <v>8</v>
      </c>
      <c r="M181" s="112">
        <v>3</v>
      </c>
      <c r="N181" s="112">
        <v>3</v>
      </c>
      <c r="O181" s="112">
        <f t="shared" si="2"/>
        <v>80</v>
      </c>
      <c r="P181" s="111" t="s">
        <v>692</v>
      </c>
      <c r="Q181" s="146" t="s">
        <v>693</v>
      </c>
    </row>
    <row r="182" spans="1:20" ht="15.75" customHeight="1">
      <c r="A182" s="111">
        <v>180</v>
      </c>
      <c r="B182" s="111" t="s">
        <v>694</v>
      </c>
      <c r="C182" s="111">
        <v>1</v>
      </c>
      <c r="D182" s="111">
        <v>3</v>
      </c>
      <c r="E182" s="111">
        <v>10</v>
      </c>
      <c r="F182" s="111">
        <v>23</v>
      </c>
      <c r="G182" s="111">
        <v>52</v>
      </c>
      <c r="H182" s="112">
        <v>7</v>
      </c>
      <c r="I182" s="112">
        <v>11</v>
      </c>
      <c r="J182" s="112">
        <v>13</v>
      </c>
      <c r="K182" s="112">
        <v>7</v>
      </c>
      <c r="L182" s="112">
        <v>8</v>
      </c>
      <c r="M182" s="112">
        <v>3</v>
      </c>
      <c r="N182" s="112">
        <v>3</v>
      </c>
      <c r="O182" s="112">
        <f t="shared" si="2"/>
        <v>79</v>
      </c>
      <c r="P182" s="111" t="s">
        <v>695</v>
      </c>
      <c r="Q182" s="146" t="s">
        <v>693</v>
      </c>
    </row>
    <row r="183" spans="1:20" ht="15.75" customHeight="1">
      <c r="A183" s="111">
        <v>181</v>
      </c>
      <c r="B183" s="111" t="s">
        <v>696</v>
      </c>
      <c r="C183" s="111">
        <v>1</v>
      </c>
      <c r="D183" s="111">
        <v>3</v>
      </c>
      <c r="E183" s="111">
        <v>10</v>
      </c>
      <c r="F183" s="111">
        <v>23</v>
      </c>
      <c r="G183" s="111">
        <v>52</v>
      </c>
      <c r="H183" s="112">
        <v>7</v>
      </c>
      <c r="I183" s="112">
        <v>11</v>
      </c>
      <c r="J183" s="112">
        <v>13</v>
      </c>
      <c r="K183" s="112">
        <v>7</v>
      </c>
      <c r="L183" s="112">
        <v>8</v>
      </c>
      <c r="M183" s="112">
        <v>3</v>
      </c>
      <c r="N183" s="112">
        <v>3</v>
      </c>
      <c r="O183" s="112">
        <f t="shared" si="2"/>
        <v>79</v>
      </c>
      <c r="P183" s="111" t="s">
        <v>697</v>
      </c>
      <c r="Q183" s="146" t="s">
        <v>693</v>
      </c>
    </row>
    <row r="184" spans="1:20" ht="15.75" customHeight="1">
      <c r="A184" s="111">
        <v>182</v>
      </c>
      <c r="B184" s="111" t="s">
        <v>698</v>
      </c>
      <c r="C184" s="111">
        <v>1</v>
      </c>
      <c r="D184" s="111">
        <v>3</v>
      </c>
      <c r="E184" s="111">
        <v>10</v>
      </c>
      <c r="F184" s="111">
        <v>19</v>
      </c>
      <c r="G184" s="111">
        <v>43</v>
      </c>
      <c r="H184" s="112">
        <v>6</v>
      </c>
      <c r="I184" s="112">
        <v>9</v>
      </c>
      <c r="J184" s="112">
        <v>12</v>
      </c>
      <c r="K184" s="112">
        <v>6</v>
      </c>
      <c r="L184" s="112">
        <v>6</v>
      </c>
      <c r="M184" s="112">
        <v>2</v>
      </c>
      <c r="N184" s="112">
        <v>2</v>
      </c>
      <c r="O184" s="112">
        <f t="shared" si="2"/>
        <v>66</v>
      </c>
      <c r="P184" s="111" t="s">
        <v>699</v>
      </c>
      <c r="Q184" s="146" t="s">
        <v>693</v>
      </c>
    </row>
    <row r="185" spans="1:20" ht="15.75" customHeight="1">
      <c r="A185" s="111">
        <v>183</v>
      </c>
      <c r="B185" s="111" t="s">
        <v>700</v>
      </c>
      <c r="C185" s="111">
        <v>1</v>
      </c>
      <c r="D185" s="111">
        <v>3</v>
      </c>
      <c r="E185" s="111">
        <v>10</v>
      </c>
      <c r="F185" s="111">
        <v>25</v>
      </c>
      <c r="G185" s="111">
        <v>52</v>
      </c>
      <c r="H185" s="112">
        <v>7</v>
      </c>
      <c r="I185" s="112">
        <v>11</v>
      </c>
      <c r="J185" s="112">
        <v>13</v>
      </c>
      <c r="K185" s="112">
        <v>7</v>
      </c>
      <c r="L185" s="112">
        <v>8</v>
      </c>
      <c r="M185" s="112">
        <v>3</v>
      </c>
      <c r="N185" s="112">
        <v>3</v>
      </c>
      <c r="O185" s="112">
        <f t="shared" si="2"/>
        <v>81</v>
      </c>
      <c r="P185" s="111" t="s">
        <v>701</v>
      </c>
      <c r="Q185" s="146" t="s">
        <v>693</v>
      </c>
    </row>
    <row r="186" spans="1:20" ht="15.75" customHeight="1">
      <c r="A186" s="111">
        <v>184</v>
      </c>
      <c r="B186" s="111" t="s">
        <v>702</v>
      </c>
      <c r="C186" s="111">
        <v>1</v>
      </c>
      <c r="D186" s="111">
        <v>3</v>
      </c>
      <c r="F186" s="111">
        <v>24</v>
      </c>
      <c r="G186" s="111">
        <v>49</v>
      </c>
      <c r="H186" s="112">
        <v>6</v>
      </c>
      <c r="I186" s="112">
        <v>10</v>
      </c>
      <c r="J186" s="112">
        <v>13</v>
      </c>
      <c r="K186" s="112">
        <v>7</v>
      </c>
      <c r="L186" s="112">
        <v>9</v>
      </c>
      <c r="M186" s="112">
        <v>2</v>
      </c>
      <c r="N186" s="112">
        <v>2</v>
      </c>
      <c r="O186" s="112">
        <f t="shared" si="2"/>
        <v>77</v>
      </c>
      <c r="P186" s="111" t="s">
        <v>834</v>
      </c>
      <c r="Q186" s="445" t="s">
        <v>241</v>
      </c>
      <c r="R186" s="446"/>
      <c r="T186" s="447"/>
    </row>
    <row r="187" spans="1:20" ht="15.75" customHeight="1">
      <c r="A187" s="111">
        <v>185</v>
      </c>
      <c r="B187" s="111" t="s">
        <v>703</v>
      </c>
      <c r="C187" s="111">
        <v>1</v>
      </c>
      <c r="D187" s="111">
        <v>3</v>
      </c>
      <c r="F187" s="111">
        <v>24</v>
      </c>
      <c r="G187" s="111">
        <v>49</v>
      </c>
      <c r="H187" s="112">
        <v>6</v>
      </c>
      <c r="I187" s="112">
        <v>10</v>
      </c>
      <c r="J187" s="112">
        <v>13</v>
      </c>
      <c r="K187" s="112">
        <v>7</v>
      </c>
      <c r="L187" s="112">
        <v>9</v>
      </c>
      <c r="M187" s="112">
        <v>2</v>
      </c>
      <c r="N187" s="112">
        <v>2</v>
      </c>
      <c r="O187" s="112">
        <f t="shared" si="2"/>
        <v>77</v>
      </c>
      <c r="P187" s="111" t="s">
        <v>833</v>
      </c>
      <c r="Q187" s="445" t="s">
        <v>241</v>
      </c>
      <c r="R187" s="446"/>
      <c r="T187" s="447"/>
    </row>
    <row r="188" spans="1:20" ht="15.75" customHeight="1">
      <c r="A188" s="111">
        <v>186</v>
      </c>
      <c r="B188" s="111" t="s">
        <v>704</v>
      </c>
      <c r="C188" s="111">
        <v>1</v>
      </c>
      <c r="D188" s="111">
        <v>2</v>
      </c>
      <c r="F188" s="111">
        <v>10</v>
      </c>
      <c r="G188" s="111">
        <v>24</v>
      </c>
      <c r="H188" s="112">
        <v>3</v>
      </c>
      <c r="I188" s="112">
        <v>4</v>
      </c>
      <c r="J188" s="112">
        <v>7</v>
      </c>
      <c r="K188" s="112">
        <v>5</v>
      </c>
      <c r="L188" s="112">
        <v>4</v>
      </c>
      <c r="N188" s="112">
        <v>1</v>
      </c>
      <c r="O188" s="112">
        <f t="shared" si="2"/>
        <v>37</v>
      </c>
      <c r="P188" s="111" t="s">
        <v>832</v>
      </c>
      <c r="Q188" s="445" t="s">
        <v>245</v>
      </c>
      <c r="R188" s="446"/>
      <c r="T188" s="447"/>
    </row>
    <row r="189" spans="1:20" ht="15.75" customHeight="1">
      <c r="A189" s="111">
        <v>187</v>
      </c>
      <c r="B189" s="111" t="s">
        <v>705</v>
      </c>
      <c r="C189" s="111">
        <v>1</v>
      </c>
      <c r="D189" s="111">
        <v>3</v>
      </c>
      <c r="F189" s="111">
        <v>19</v>
      </c>
      <c r="G189" s="111">
        <v>46</v>
      </c>
      <c r="H189" s="112">
        <v>6</v>
      </c>
      <c r="I189" s="112">
        <v>9</v>
      </c>
      <c r="J189" s="112">
        <v>13</v>
      </c>
      <c r="K189" s="112">
        <v>6</v>
      </c>
      <c r="L189" s="112">
        <v>8</v>
      </c>
      <c r="M189" s="112">
        <v>2</v>
      </c>
      <c r="N189" s="112">
        <v>2</v>
      </c>
      <c r="O189" s="112">
        <f t="shared" si="2"/>
        <v>69</v>
      </c>
      <c r="P189" s="111" t="s">
        <v>831</v>
      </c>
      <c r="Q189" s="445" t="s">
        <v>260</v>
      </c>
      <c r="R189" s="446"/>
      <c r="T189" s="447"/>
    </row>
    <row r="190" spans="1:20" ht="15.75" customHeight="1">
      <c r="A190" s="111">
        <v>188</v>
      </c>
      <c r="B190" s="111" t="s">
        <v>706</v>
      </c>
      <c r="C190" s="111">
        <v>1</v>
      </c>
      <c r="D190" s="111">
        <v>2</v>
      </c>
      <c r="F190" s="111">
        <v>11</v>
      </c>
      <c r="G190" s="111">
        <v>49</v>
      </c>
      <c r="H190" s="112">
        <v>6</v>
      </c>
      <c r="I190" s="112">
        <v>10</v>
      </c>
      <c r="J190" s="112">
        <v>13</v>
      </c>
      <c r="K190" s="112">
        <v>7</v>
      </c>
      <c r="L190" s="112">
        <v>9</v>
      </c>
      <c r="M190" s="112">
        <v>2</v>
      </c>
      <c r="N190" s="112">
        <v>2</v>
      </c>
      <c r="O190" s="112">
        <f t="shared" si="2"/>
        <v>63</v>
      </c>
      <c r="P190" s="111" t="s">
        <v>830</v>
      </c>
      <c r="Q190" s="445" t="s">
        <v>707</v>
      </c>
      <c r="R190" s="446"/>
      <c r="T190" s="447"/>
    </row>
    <row r="191" spans="1:20" ht="15.75" customHeight="1">
      <c r="A191" s="111">
        <v>189</v>
      </c>
      <c r="B191" s="111" t="s">
        <v>708</v>
      </c>
      <c r="C191" s="111">
        <v>1</v>
      </c>
      <c r="D191" s="111">
        <v>3</v>
      </c>
      <c r="F191" s="111">
        <v>21</v>
      </c>
      <c r="G191" s="111">
        <v>46</v>
      </c>
      <c r="H191" s="112">
        <v>6</v>
      </c>
      <c r="I191" s="112">
        <v>9</v>
      </c>
      <c r="J191" s="112">
        <v>13</v>
      </c>
      <c r="K191" s="112">
        <v>6</v>
      </c>
      <c r="L191" s="112">
        <v>8</v>
      </c>
      <c r="M191" s="112">
        <v>2</v>
      </c>
      <c r="N191" s="112">
        <v>2</v>
      </c>
      <c r="O191" s="112">
        <f t="shared" si="2"/>
        <v>71</v>
      </c>
      <c r="P191" s="111" t="s">
        <v>829</v>
      </c>
      <c r="Q191" s="445" t="s">
        <v>279</v>
      </c>
      <c r="R191" s="446"/>
      <c r="T191" s="447"/>
    </row>
    <row r="192" spans="1:20" ht="15.75" customHeight="1">
      <c r="A192" s="111">
        <v>190</v>
      </c>
      <c r="B192" s="111" t="s">
        <v>709</v>
      </c>
      <c r="C192" s="111">
        <v>1</v>
      </c>
      <c r="D192" s="111">
        <v>3</v>
      </c>
      <c r="F192" s="111">
        <v>19</v>
      </c>
      <c r="G192" s="111">
        <v>46</v>
      </c>
      <c r="H192" s="112">
        <v>6</v>
      </c>
      <c r="I192" s="112">
        <v>9</v>
      </c>
      <c r="J192" s="112">
        <v>13</v>
      </c>
      <c r="K192" s="112">
        <v>6</v>
      </c>
      <c r="L192" s="112">
        <v>8</v>
      </c>
      <c r="M192" s="112">
        <v>2</v>
      </c>
      <c r="N192" s="112">
        <v>2</v>
      </c>
      <c r="O192" s="112">
        <f t="shared" si="2"/>
        <v>69</v>
      </c>
      <c r="P192" s="111" t="s">
        <v>828</v>
      </c>
      <c r="Q192" s="445" t="s">
        <v>295</v>
      </c>
      <c r="R192" s="446"/>
      <c r="T192" s="447"/>
    </row>
    <row r="193" spans="1:20" ht="15.75" customHeight="1">
      <c r="A193" s="111">
        <v>191</v>
      </c>
      <c r="B193" s="111" t="s">
        <v>710</v>
      </c>
      <c r="C193" s="111">
        <v>1</v>
      </c>
      <c r="D193" s="111">
        <v>2</v>
      </c>
      <c r="F193" s="111">
        <v>10</v>
      </c>
      <c r="G193" s="111">
        <v>49</v>
      </c>
      <c r="H193" s="112">
        <v>6</v>
      </c>
      <c r="I193" s="112">
        <v>10</v>
      </c>
      <c r="J193" s="112">
        <v>13</v>
      </c>
      <c r="K193" s="112">
        <v>7</v>
      </c>
      <c r="L193" s="112">
        <v>9</v>
      </c>
      <c r="M193" s="112">
        <v>2</v>
      </c>
      <c r="N193" s="112">
        <v>2</v>
      </c>
      <c r="O193" s="112">
        <f t="shared" si="2"/>
        <v>62</v>
      </c>
      <c r="P193" s="111" t="s">
        <v>827</v>
      </c>
      <c r="Q193" s="445" t="s">
        <v>302</v>
      </c>
      <c r="R193" s="446"/>
      <c r="T193" s="447"/>
    </row>
    <row r="194" spans="1:20" ht="15.75" customHeight="1">
      <c r="A194" s="111">
        <v>192</v>
      </c>
      <c r="B194" s="111" t="s">
        <v>711</v>
      </c>
      <c r="C194" s="111">
        <v>1</v>
      </c>
      <c r="D194" s="111">
        <v>3</v>
      </c>
      <c r="F194" s="111">
        <v>20</v>
      </c>
      <c r="G194" s="111">
        <v>49</v>
      </c>
      <c r="H194" s="112">
        <v>6</v>
      </c>
      <c r="I194" s="112">
        <v>10</v>
      </c>
      <c r="J194" s="112">
        <v>13</v>
      </c>
      <c r="K194" s="112">
        <v>7</v>
      </c>
      <c r="L194" s="112">
        <v>9</v>
      </c>
      <c r="M194" s="112">
        <v>2</v>
      </c>
      <c r="N194" s="112">
        <v>2</v>
      </c>
      <c r="O194" s="112">
        <f t="shared" si="2"/>
        <v>73</v>
      </c>
      <c r="P194" s="111" t="s">
        <v>826</v>
      </c>
      <c r="Q194" s="445" t="s">
        <v>307</v>
      </c>
      <c r="R194" s="446"/>
      <c r="T194" s="447"/>
    </row>
    <row r="195" spans="1:20" ht="15.75" customHeight="1">
      <c r="A195" s="111">
        <v>193</v>
      </c>
      <c r="B195" s="111" t="s">
        <v>712</v>
      </c>
      <c r="C195" s="111">
        <v>1</v>
      </c>
      <c r="D195" s="111">
        <v>3</v>
      </c>
      <c r="F195" s="111">
        <v>19</v>
      </c>
      <c r="G195" s="111">
        <v>46</v>
      </c>
      <c r="H195" s="112">
        <v>6</v>
      </c>
      <c r="I195" s="112">
        <v>9</v>
      </c>
      <c r="J195" s="112">
        <v>13</v>
      </c>
      <c r="K195" s="112">
        <v>6</v>
      </c>
      <c r="L195" s="112">
        <v>8</v>
      </c>
      <c r="M195" s="112">
        <v>2</v>
      </c>
      <c r="N195" s="112">
        <v>2</v>
      </c>
      <c r="O195" s="112">
        <f t="shared" ref="O195:O247" si="3">SUM(C195:D195,F195:G195)</f>
        <v>69</v>
      </c>
      <c r="P195" s="111" t="s">
        <v>825</v>
      </c>
      <c r="Q195" s="445" t="s">
        <v>319</v>
      </c>
      <c r="R195" s="446"/>
      <c r="T195" s="447"/>
    </row>
    <row r="196" spans="1:20" ht="15.75" customHeight="1">
      <c r="A196" s="111">
        <v>194</v>
      </c>
      <c r="B196" s="111" t="s">
        <v>713</v>
      </c>
      <c r="C196" s="111">
        <v>1</v>
      </c>
      <c r="D196" s="111">
        <v>2</v>
      </c>
      <c r="F196" s="111">
        <v>14</v>
      </c>
      <c r="G196" s="111">
        <v>49</v>
      </c>
      <c r="H196" s="112">
        <v>6</v>
      </c>
      <c r="I196" s="112">
        <v>10</v>
      </c>
      <c r="J196" s="112">
        <v>13</v>
      </c>
      <c r="K196" s="112">
        <v>7</v>
      </c>
      <c r="L196" s="112">
        <v>9</v>
      </c>
      <c r="M196" s="112">
        <v>2</v>
      </c>
      <c r="N196" s="112">
        <v>2</v>
      </c>
      <c r="O196" s="112">
        <f t="shared" si="3"/>
        <v>66</v>
      </c>
      <c r="P196" s="111" t="s">
        <v>824</v>
      </c>
      <c r="Q196" s="445" t="s">
        <v>331</v>
      </c>
      <c r="R196" s="446"/>
      <c r="T196" s="447"/>
    </row>
    <row r="197" spans="1:20" ht="15.75" customHeight="1">
      <c r="A197" s="111">
        <v>195</v>
      </c>
      <c r="B197" s="111" t="s">
        <v>714</v>
      </c>
      <c r="C197" s="111">
        <v>1</v>
      </c>
      <c r="D197" s="111">
        <v>2</v>
      </c>
      <c r="F197" s="111">
        <v>13</v>
      </c>
      <c r="G197" s="111">
        <v>49</v>
      </c>
      <c r="H197" s="112">
        <v>6</v>
      </c>
      <c r="I197" s="112">
        <v>10</v>
      </c>
      <c r="J197" s="112">
        <v>13</v>
      </c>
      <c r="K197" s="112">
        <v>7</v>
      </c>
      <c r="L197" s="112">
        <v>9</v>
      </c>
      <c r="M197" s="112">
        <v>2</v>
      </c>
      <c r="N197" s="112">
        <v>2</v>
      </c>
      <c r="O197" s="112">
        <f t="shared" si="3"/>
        <v>65</v>
      </c>
      <c r="P197" s="111" t="s">
        <v>823</v>
      </c>
      <c r="Q197" s="445" t="s">
        <v>340</v>
      </c>
      <c r="R197" s="446"/>
      <c r="T197" s="447"/>
    </row>
    <row r="198" spans="1:20" ht="15.75" customHeight="1">
      <c r="A198" s="111">
        <v>196</v>
      </c>
      <c r="B198" s="111" t="s">
        <v>715</v>
      </c>
      <c r="C198" s="111">
        <v>1</v>
      </c>
      <c r="D198" s="111">
        <v>3</v>
      </c>
      <c r="F198" s="111">
        <v>19</v>
      </c>
      <c r="G198" s="111">
        <v>49</v>
      </c>
      <c r="H198" s="112">
        <v>6</v>
      </c>
      <c r="I198" s="112">
        <v>10</v>
      </c>
      <c r="J198" s="112">
        <v>13</v>
      </c>
      <c r="K198" s="112">
        <v>7</v>
      </c>
      <c r="L198" s="112">
        <v>9</v>
      </c>
      <c r="M198" s="112">
        <v>2</v>
      </c>
      <c r="N198" s="112">
        <v>2</v>
      </c>
      <c r="O198" s="112">
        <f t="shared" si="3"/>
        <v>72</v>
      </c>
      <c r="P198" s="111" t="s">
        <v>822</v>
      </c>
      <c r="Q198" s="445" t="s">
        <v>842</v>
      </c>
      <c r="R198" s="446"/>
      <c r="T198" s="447"/>
    </row>
    <row r="199" spans="1:20" ht="15.75" customHeight="1">
      <c r="A199" s="111">
        <v>197</v>
      </c>
      <c r="B199" s="111" t="s">
        <v>716</v>
      </c>
      <c r="C199" s="111">
        <v>1</v>
      </c>
      <c r="D199" s="111">
        <v>2</v>
      </c>
      <c r="F199" s="111">
        <v>7</v>
      </c>
      <c r="G199" s="111">
        <v>23</v>
      </c>
      <c r="H199" s="112">
        <v>3</v>
      </c>
      <c r="I199" s="112">
        <v>4</v>
      </c>
      <c r="J199" s="112">
        <v>7</v>
      </c>
      <c r="K199" s="112">
        <v>4</v>
      </c>
      <c r="L199" s="112">
        <v>4</v>
      </c>
      <c r="N199" s="112">
        <v>1</v>
      </c>
      <c r="O199" s="112">
        <f t="shared" si="3"/>
        <v>33</v>
      </c>
      <c r="P199" s="111" t="s">
        <v>821</v>
      </c>
      <c r="Q199" s="445" t="s">
        <v>361</v>
      </c>
      <c r="R199" s="446"/>
      <c r="T199" s="447"/>
    </row>
    <row r="200" spans="1:20" ht="15.75" customHeight="1">
      <c r="A200" s="111">
        <v>198</v>
      </c>
      <c r="B200" s="111" t="s">
        <v>717</v>
      </c>
      <c r="C200" s="111">
        <v>1</v>
      </c>
      <c r="D200" s="111">
        <v>2</v>
      </c>
      <c r="F200" s="111">
        <v>11</v>
      </c>
      <c r="G200" s="111">
        <v>24</v>
      </c>
      <c r="H200" s="112">
        <v>4</v>
      </c>
      <c r="I200" s="112">
        <v>4</v>
      </c>
      <c r="J200" s="112">
        <v>6</v>
      </c>
      <c r="K200" s="112">
        <v>5</v>
      </c>
      <c r="L200" s="112">
        <v>4</v>
      </c>
      <c r="N200" s="112">
        <v>1</v>
      </c>
      <c r="O200" s="112">
        <f t="shared" si="3"/>
        <v>38</v>
      </c>
      <c r="P200" s="111" t="s">
        <v>820</v>
      </c>
      <c r="Q200" s="445" t="s">
        <v>369</v>
      </c>
      <c r="R200" s="446"/>
      <c r="T200" s="447"/>
    </row>
    <row r="201" spans="1:20" ht="15.75" customHeight="1">
      <c r="A201" s="111">
        <v>199</v>
      </c>
      <c r="B201" s="111" t="s">
        <v>718</v>
      </c>
      <c r="C201" s="111">
        <v>1</v>
      </c>
      <c r="D201" s="111">
        <v>2</v>
      </c>
      <c r="F201" s="111">
        <v>17</v>
      </c>
      <c r="G201" s="111">
        <v>49</v>
      </c>
      <c r="H201" s="112">
        <v>6</v>
      </c>
      <c r="I201" s="112">
        <v>10</v>
      </c>
      <c r="J201" s="112">
        <v>13</v>
      </c>
      <c r="K201" s="112">
        <v>7</v>
      </c>
      <c r="L201" s="112">
        <v>9</v>
      </c>
      <c r="M201" s="112">
        <v>2</v>
      </c>
      <c r="N201" s="112">
        <v>2</v>
      </c>
      <c r="O201" s="112">
        <f t="shared" si="3"/>
        <v>69</v>
      </c>
      <c r="P201" s="111" t="s">
        <v>819</v>
      </c>
      <c r="Q201" s="445" t="s">
        <v>719</v>
      </c>
      <c r="R201" s="446"/>
      <c r="T201" s="447"/>
    </row>
    <row r="202" spans="1:20" ht="15.75" customHeight="1">
      <c r="A202" s="111">
        <v>200</v>
      </c>
      <c r="B202" s="111" t="s">
        <v>720</v>
      </c>
      <c r="C202" s="111">
        <v>1</v>
      </c>
      <c r="D202" s="111">
        <v>3</v>
      </c>
      <c r="F202" s="111">
        <v>22</v>
      </c>
      <c r="G202" s="111">
        <v>46</v>
      </c>
      <c r="H202" s="112">
        <v>6</v>
      </c>
      <c r="I202" s="112">
        <v>9</v>
      </c>
      <c r="J202" s="112">
        <v>13</v>
      </c>
      <c r="K202" s="112">
        <v>6</v>
      </c>
      <c r="L202" s="112">
        <v>8</v>
      </c>
      <c r="M202" s="112">
        <v>2</v>
      </c>
      <c r="N202" s="112">
        <v>2</v>
      </c>
      <c r="O202" s="112">
        <f t="shared" si="3"/>
        <v>72</v>
      </c>
      <c r="P202" s="111" t="s">
        <v>818</v>
      </c>
      <c r="Q202" s="445" t="s">
        <v>379</v>
      </c>
      <c r="R202" s="446"/>
      <c r="T202" s="447"/>
    </row>
    <row r="203" spans="1:20" ht="15.75" customHeight="1">
      <c r="A203" s="111">
        <v>201</v>
      </c>
      <c r="B203" s="111" t="s">
        <v>721</v>
      </c>
      <c r="C203" s="111">
        <v>1</v>
      </c>
      <c r="D203" s="111">
        <v>2</v>
      </c>
      <c r="F203" s="111">
        <v>21</v>
      </c>
      <c r="G203" s="111">
        <v>49</v>
      </c>
      <c r="H203" s="112">
        <v>6</v>
      </c>
      <c r="I203" s="112">
        <v>10</v>
      </c>
      <c r="J203" s="112">
        <v>13</v>
      </c>
      <c r="K203" s="112">
        <v>7</v>
      </c>
      <c r="L203" s="112">
        <v>9</v>
      </c>
      <c r="M203" s="112">
        <v>2</v>
      </c>
      <c r="N203" s="112">
        <v>2</v>
      </c>
      <c r="O203" s="112">
        <f t="shared" si="3"/>
        <v>73</v>
      </c>
      <c r="P203" s="111" t="s">
        <v>817</v>
      </c>
      <c r="Q203" s="445" t="s">
        <v>394</v>
      </c>
      <c r="R203" s="446"/>
      <c r="T203" s="447"/>
    </row>
    <row r="204" spans="1:20" ht="15.75" customHeight="1">
      <c r="A204" s="111">
        <v>202</v>
      </c>
      <c r="B204" s="111" t="s">
        <v>722</v>
      </c>
      <c r="C204" s="111">
        <v>1</v>
      </c>
      <c r="D204" s="111">
        <v>2</v>
      </c>
      <c r="F204" s="111">
        <v>13</v>
      </c>
      <c r="G204" s="111">
        <v>49</v>
      </c>
      <c r="H204" s="112">
        <v>6</v>
      </c>
      <c r="I204" s="112">
        <v>10</v>
      </c>
      <c r="J204" s="112">
        <v>13</v>
      </c>
      <c r="K204" s="112">
        <v>7</v>
      </c>
      <c r="L204" s="112">
        <v>9</v>
      </c>
      <c r="M204" s="112">
        <v>2</v>
      </c>
      <c r="N204" s="112">
        <v>2</v>
      </c>
      <c r="O204" s="112">
        <f t="shared" si="3"/>
        <v>65</v>
      </c>
      <c r="P204" s="111" t="s">
        <v>816</v>
      </c>
      <c r="Q204" s="445" t="s">
        <v>403</v>
      </c>
      <c r="R204" s="446"/>
      <c r="T204" s="447"/>
    </row>
    <row r="205" spans="1:20" ht="15.75" customHeight="1">
      <c r="A205" s="111">
        <v>203</v>
      </c>
      <c r="B205" s="111" t="s">
        <v>723</v>
      </c>
      <c r="C205" s="111">
        <v>1</v>
      </c>
      <c r="D205" s="111">
        <v>2</v>
      </c>
      <c r="F205" s="111">
        <v>9</v>
      </c>
      <c r="G205" s="111">
        <v>49</v>
      </c>
      <c r="H205" s="112">
        <v>6</v>
      </c>
      <c r="I205" s="112">
        <v>10</v>
      </c>
      <c r="J205" s="112">
        <v>13</v>
      </c>
      <c r="K205" s="112">
        <v>7</v>
      </c>
      <c r="L205" s="112">
        <v>9</v>
      </c>
      <c r="M205" s="112">
        <v>2</v>
      </c>
      <c r="N205" s="112">
        <v>2</v>
      </c>
      <c r="O205" s="112">
        <f t="shared" si="3"/>
        <v>61</v>
      </c>
      <c r="P205" s="111" t="s">
        <v>815</v>
      </c>
      <c r="Q205" s="445" t="s">
        <v>410</v>
      </c>
      <c r="R205" s="446"/>
      <c r="T205" s="447"/>
    </row>
    <row r="206" spans="1:20" ht="15.75" customHeight="1">
      <c r="A206" s="111">
        <v>204</v>
      </c>
      <c r="B206" s="111" t="s">
        <v>724</v>
      </c>
      <c r="C206" s="111">
        <v>1</v>
      </c>
      <c r="D206" s="111">
        <v>2</v>
      </c>
      <c r="F206" s="111">
        <v>7</v>
      </c>
      <c r="G206" s="111">
        <v>52</v>
      </c>
      <c r="H206" s="112">
        <v>7</v>
      </c>
      <c r="I206" s="112">
        <v>10</v>
      </c>
      <c r="J206" s="112">
        <v>14</v>
      </c>
      <c r="K206" s="112">
        <v>7</v>
      </c>
      <c r="L206" s="112">
        <v>10</v>
      </c>
      <c r="M206" s="112">
        <v>2</v>
      </c>
      <c r="N206" s="112">
        <v>2</v>
      </c>
      <c r="O206" s="112">
        <f t="shared" si="3"/>
        <v>62</v>
      </c>
      <c r="P206" s="111" t="s">
        <v>814</v>
      </c>
      <c r="Q206" s="445" t="s">
        <v>415</v>
      </c>
      <c r="R206" s="446"/>
      <c r="T206" s="447"/>
    </row>
    <row r="207" spans="1:20" ht="15.75" customHeight="1">
      <c r="A207" s="111">
        <v>205</v>
      </c>
      <c r="B207" s="111" t="s">
        <v>725</v>
      </c>
      <c r="C207" s="111">
        <v>1</v>
      </c>
      <c r="D207" s="111">
        <v>2</v>
      </c>
      <c r="F207" s="111">
        <v>10</v>
      </c>
      <c r="G207" s="111">
        <v>25</v>
      </c>
      <c r="H207" s="112">
        <v>4</v>
      </c>
      <c r="I207" s="112">
        <v>4</v>
      </c>
      <c r="J207" s="112">
        <v>7</v>
      </c>
      <c r="K207" s="112">
        <v>5</v>
      </c>
      <c r="L207" s="112">
        <v>4</v>
      </c>
      <c r="N207" s="112">
        <v>1</v>
      </c>
      <c r="O207" s="112">
        <f t="shared" si="3"/>
        <v>38</v>
      </c>
      <c r="P207" s="111" t="s">
        <v>813</v>
      </c>
      <c r="Q207" s="445" t="s">
        <v>422</v>
      </c>
      <c r="R207" s="446"/>
      <c r="T207" s="447"/>
    </row>
    <row r="208" spans="1:20" ht="15.75" customHeight="1">
      <c r="A208" s="111">
        <v>206</v>
      </c>
      <c r="B208" s="111" t="s">
        <v>726</v>
      </c>
      <c r="C208" s="111">
        <v>1</v>
      </c>
      <c r="D208" s="111">
        <v>2</v>
      </c>
      <c r="F208" s="111">
        <v>8</v>
      </c>
      <c r="G208" s="111">
        <v>25</v>
      </c>
      <c r="H208" s="112">
        <v>4</v>
      </c>
      <c r="I208" s="112">
        <v>4</v>
      </c>
      <c r="J208" s="112">
        <v>7</v>
      </c>
      <c r="K208" s="112">
        <v>5</v>
      </c>
      <c r="L208" s="112">
        <v>4</v>
      </c>
      <c r="N208" s="112">
        <v>1</v>
      </c>
      <c r="O208" s="112">
        <f t="shared" si="3"/>
        <v>36</v>
      </c>
      <c r="P208" s="111" t="s">
        <v>812</v>
      </c>
      <c r="Q208" s="445" t="s">
        <v>427</v>
      </c>
      <c r="R208" s="446"/>
      <c r="T208" s="447"/>
    </row>
    <row r="209" spans="1:20" ht="15.75" customHeight="1">
      <c r="A209" s="111">
        <v>207</v>
      </c>
      <c r="B209" s="111" t="s">
        <v>727</v>
      </c>
      <c r="C209" s="111">
        <v>1</v>
      </c>
      <c r="D209" s="111">
        <v>3</v>
      </c>
      <c r="F209" s="111">
        <v>21</v>
      </c>
      <c r="G209" s="111">
        <v>46</v>
      </c>
      <c r="H209" s="112">
        <v>6</v>
      </c>
      <c r="I209" s="112">
        <v>9</v>
      </c>
      <c r="J209" s="112">
        <v>13</v>
      </c>
      <c r="K209" s="112">
        <v>6</v>
      </c>
      <c r="L209" s="112">
        <v>8</v>
      </c>
      <c r="M209" s="112">
        <v>2</v>
      </c>
      <c r="N209" s="112">
        <v>2</v>
      </c>
      <c r="O209" s="112">
        <f t="shared" si="3"/>
        <v>71</v>
      </c>
      <c r="P209" s="111" t="s">
        <v>811</v>
      </c>
      <c r="Q209" s="445" t="s">
        <v>430</v>
      </c>
      <c r="R209" s="446"/>
      <c r="T209" s="447"/>
    </row>
    <row r="210" spans="1:20" ht="15.75" customHeight="1">
      <c r="A210" s="111">
        <v>208</v>
      </c>
      <c r="B210" s="111" t="s">
        <v>728</v>
      </c>
      <c r="C210" s="111">
        <v>1</v>
      </c>
      <c r="D210" s="111">
        <v>2</v>
      </c>
      <c r="F210" s="111">
        <v>10</v>
      </c>
      <c r="G210" s="111">
        <v>49</v>
      </c>
      <c r="H210" s="112">
        <v>6</v>
      </c>
      <c r="I210" s="112">
        <v>10</v>
      </c>
      <c r="J210" s="112">
        <v>13</v>
      </c>
      <c r="K210" s="112">
        <v>7</v>
      </c>
      <c r="L210" s="112">
        <v>9</v>
      </c>
      <c r="M210" s="112">
        <v>2</v>
      </c>
      <c r="N210" s="112">
        <v>2</v>
      </c>
      <c r="O210" s="112">
        <f t="shared" si="3"/>
        <v>62</v>
      </c>
      <c r="P210" s="111" t="s">
        <v>810</v>
      </c>
      <c r="Q210" s="445" t="s">
        <v>439</v>
      </c>
      <c r="R210" s="446"/>
      <c r="T210" s="447"/>
    </row>
    <row r="211" spans="1:20" ht="15.75" customHeight="1">
      <c r="A211" s="111">
        <v>209</v>
      </c>
      <c r="B211" s="111" t="s">
        <v>729</v>
      </c>
      <c r="C211" s="111">
        <v>1</v>
      </c>
      <c r="D211" s="111">
        <v>2</v>
      </c>
      <c r="F211" s="111">
        <v>7</v>
      </c>
      <c r="G211" s="111">
        <v>25</v>
      </c>
      <c r="H211" s="112">
        <v>4</v>
      </c>
      <c r="I211" s="112">
        <v>4</v>
      </c>
      <c r="J211" s="112">
        <v>7</v>
      </c>
      <c r="K211" s="112">
        <v>5</v>
      </c>
      <c r="L211" s="112">
        <v>4</v>
      </c>
      <c r="N211" s="112">
        <v>1</v>
      </c>
      <c r="O211" s="112">
        <f t="shared" si="3"/>
        <v>35</v>
      </c>
      <c r="P211" s="111" t="s">
        <v>809</v>
      </c>
      <c r="Q211" s="445" t="s">
        <v>444</v>
      </c>
      <c r="R211" s="446"/>
      <c r="T211" s="447"/>
    </row>
    <row r="212" spans="1:20" ht="15.75" customHeight="1">
      <c r="A212" s="111">
        <v>210</v>
      </c>
      <c r="B212" s="111" t="s">
        <v>730</v>
      </c>
      <c r="C212" s="111">
        <v>1</v>
      </c>
      <c r="D212" s="111">
        <v>2</v>
      </c>
      <c r="F212" s="111">
        <v>11</v>
      </c>
      <c r="G212" s="111">
        <v>49</v>
      </c>
      <c r="H212" s="112">
        <v>6</v>
      </c>
      <c r="I212" s="112">
        <v>10</v>
      </c>
      <c r="J212" s="112">
        <v>13</v>
      </c>
      <c r="K212" s="112">
        <v>7</v>
      </c>
      <c r="L212" s="112">
        <v>9</v>
      </c>
      <c r="M212" s="112">
        <v>2</v>
      </c>
      <c r="N212" s="112">
        <v>2</v>
      </c>
      <c r="O212" s="112">
        <f t="shared" si="3"/>
        <v>63</v>
      </c>
      <c r="P212" s="111" t="s">
        <v>808</v>
      </c>
      <c r="Q212" s="445" t="s">
        <v>449</v>
      </c>
      <c r="R212" s="446"/>
      <c r="T212" s="447"/>
    </row>
    <row r="213" spans="1:20" ht="15.75" customHeight="1">
      <c r="A213" s="111">
        <v>211</v>
      </c>
      <c r="B213" s="111" t="s">
        <v>731</v>
      </c>
      <c r="C213" s="111">
        <v>1</v>
      </c>
      <c r="D213" s="111">
        <v>2</v>
      </c>
      <c r="F213" s="111">
        <v>7</v>
      </c>
      <c r="G213" s="111">
        <v>26</v>
      </c>
      <c r="H213" s="112">
        <v>4</v>
      </c>
      <c r="I213" s="112">
        <v>5</v>
      </c>
      <c r="J213" s="112">
        <v>7</v>
      </c>
      <c r="K213" s="112">
        <v>5</v>
      </c>
      <c r="L213" s="112">
        <v>4</v>
      </c>
      <c r="N213" s="112">
        <v>1</v>
      </c>
      <c r="O213" s="112">
        <f t="shared" si="3"/>
        <v>36</v>
      </c>
      <c r="P213" s="111" t="s">
        <v>807</v>
      </c>
      <c r="Q213" s="445" t="s">
        <v>454</v>
      </c>
      <c r="R213" s="446"/>
      <c r="T213" s="447"/>
    </row>
    <row r="214" spans="1:20" ht="15.75" customHeight="1">
      <c r="A214" s="111">
        <v>212</v>
      </c>
      <c r="B214" s="111" t="s">
        <v>732</v>
      </c>
      <c r="C214" s="111">
        <v>1</v>
      </c>
      <c r="D214" s="111">
        <v>2</v>
      </c>
      <c r="F214" s="111">
        <v>10</v>
      </c>
      <c r="G214" s="111">
        <v>24</v>
      </c>
      <c r="H214" s="112">
        <v>4</v>
      </c>
      <c r="I214" s="112">
        <v>4</v>
      </c>
      <c r="J214" s="112">
        <v>6</v>
      </c>
      <c r="K214" s="112">
        <v>5</v>
      </c>
      <c r="L214" s="112">
        <v>4</v>
      </c>
      <c r="N214" s="112">
        <v>1</v>
      </c>
      <c r="O214" s="112">
        <f t="shared" si="3"/>
        <v>37</v>
      </c>
      <c r="P214" s="111" t="s">
        <v>806</v>
      </c>
      <c r="Q214" s="445" t="s">
        <v>461</v>
      </c>
      <c r="R214" s="446"/>
      <c r="T214" s="447"/>
    </row>
    <row r="215" spans="1:20" ht="15.75" customHeight="1">
      <c r="A215" s="111">
        <v>213</v>
      </c>
      <c r="B215" s="111" t="s">
        <v>733</v>
      </c>
      <c r="C215" s="111">
        <v>1</v>
      </c>
      <c r="D215" s="111">
        <v>2</v>
      </c>
      <c r="F215" s="111">
        <v>7</v>
      </c>
      <c r="G215" s="111">
        <v>25</v>
      </c>
      <c r="H215" s="112">
        <v>4</v>
      </c>
      <c r="I215" s="112">
        <v>4</v>
      </c>
      <c r="J215" s="112">
        <v>7</v>
      </c>
      <c r="K215" s="112">
        <v>5</v>
      </c>
      <c r="L215" s="112">
        <v>4</v>
      </c>
      <c r="N215" s="112">
        <v>1</v>
      </c>
      <c r="O215" s="112">
        <f t="shared" si="3"/>
        <v>35</v>
      </c>
      <c r="P215" s="111" t="s">
        <v>805</v>
      </c>
      <c r="Q215" s="445" t="s">
        <v>466</v>
      </c>
      <c r="R215" s="446"/>
      <c r="T215" s="447"/>
    </row>
    <row r="216" spans="1:20" ht="15.75" customHeight="1">
      <c r="A216" s="111">
        <v>214</v>
      </c>
      <c r="B216" s="111" t="s">
        <v>734</v>
      </c>
      <c r="C216" s="111">
        <v>1</v>
      </c>
      <c r="D216" s="111">
        <v>3</v>
      </c>
      <c r="F216" s="111">
        <v>20</v>
      </c>
      <c r="G216" s="111">
        <v>46</v>
      </c>
      <c r="H216" s="112">
        <v>6</v>
      </c>
      <c r="I216" s="112">
        <v>9</v>
      </c>
      <c r="J216" s="112">
        <v>13</v>
      </c>
      <c r="K216" s="112">
        <v>6</v>
      </c>
      <c r="L216" s="112">
        <v>8</v>
      </c>
      <c r="M216" s="112">
        <v>2</v>
      </c>
      <c r="N216" s="112">
        <v>2</v>
      </c>
      <c r="O216" s="112">
        <f t="shared" si="3"/>
        <v>70</v>
      </c>
      <c r="P216" s="111" t="s">
        <v>804</v>
      </c>
      <c r="Q216" s="445" t="s">
        <v>471</v>
      </c>
      <c r="R216" s="446"/>
      <c r="T216" s="447"/>
    </row>
    <row r="217" spans="1:20" ht="15.75" customHeight="1">
      <c r="A217" s="111">
        <v>215</v>
      </c>
      <c r="B217" s="111" t="s">
        <v>735</v>
      </c>
      <c r="C217" s="111">
        <v>1</v>
      </c>
      <c r="D217" s="111">
        <v>2</v>
      </c>
      <c r="F217" s="111">
        <v>9</v>
      </c>
      <c r="G217" s="111">
        <v>25</v>
      </c>
      <c r="H217" s="112">
        <v>3</v>
      </c>
      <c r="I217" s="112">
        <v>5</v>
      </c>
      <c r="J217" s="112">
        <v>6</v>
      </c>
      <c r="K217" s="112">
        <v>6</v>
      </c>
      <c r="L217" s="112">
        <v>4</v>
      </c>
      <c r="N217" s="112">
        <v>1</v>
      </c>
      <c r="O217" s="112">
        <f t="shared" si="3"/>
        <v>37</v>
      </c>
      <c r="P217" s="111" t="s">
        <v>803</v>
      </c>
      <c r="Q217" s="445" t="s">
        <v>474</v>
      </c>
      <c r="R217" s="446"/>
      <c r="T217" s="447"/>
    </row>
    <row r="218" spans="1:20" ht="15.75" customHeight="1">
      <c r="A218" s="111">
        <v>216</v>
      </c>
      <c r="B218" s="111" t="s">
        <v>736</v>
      </c>
      <c r="C218" s="111">
        <v>1</v>
      </c>
      <c r="D218" s="111">
        <v>2</v>
      </c>
      <c r="F218" s="111">
        <v>10</v>
      </c>
      <c r="G218" s="111">
        <v>25</v>
      </c>
      <c r="H218" s="112">
        <v>4</v>
      </c>
      <c r="I218" s="112">
        <v>5</v>
      </c>
      <c r="J218" s="112">
        <v>6</v>
      </c>
      <c r="K218" s="112">
        <v>5</v>
      </c>
      <c r="L218" s="112">
        <v>4</v>
      </c>
      <c r="N218" s="112">
        <v>1</v>
      </c>
      <c r="O218" s="112">
        <f t="shared" si="3"/>
        <v>38</v>
      </c>
      <c r="P218" s="111" t="s">
        <v>802</v>
      </c>
      <c r="Q218" s="445" t="s">
        <v>479</v>
      </c>
      <c r="R218" s="446"/>
      <c r="T218" s="447"/>
    </row>
    <row r="219" spans="1:20" ht="15.75" customHeight="1">
      <c r="A219" s="111">
        <v>217</v>
      </c>
      <c r="B219" s="111" t="s">
        <v>737</v>
      </c>
      <c r="C219" s="111">
        <v>1</v>
      </c>
      <c r="D219" s="111">
        <v>3</v>
      </c>
      <c r="F219" s="111">
        <v>21</v>
      </c>
      <c r="G219" s="111">
        <v>49</v>
      </c>
      <c r="H219" s="112">
        <v>6</v>
      </c>
      <c r="I219" s="112">
        <v>10</v>
      </c>
      <c r="J219" s="112">
        <v>13</v>
      </c>
      <c r="K219" s="112">
        <v>7</v>
      </c>
      <c r="L219" s="112">
        <v>9</v>
      </c>
      <c r="M219" s="112">
        <v>2</v>
      </c>
      <c r="N219" s="112">
        <v>2</v>
      </c>
      <c r="O219" s="112">
        <f t="shared" si="3"/>
        <v>74</v>
      </c>
      <c r="P219" s="111" t="s">
        <v>801</v>
      </c>
      <c r="Q219" s="445" t="s">
        <v>484</v>
      </c>
      <c r="R219" s="446"/>
      <c r="T219" s="447"/>
    </row>
    <row r="220" spans="1:20" ht="15.75" customHeight="1">
      <c r="A220" s="111">
        <v>218</v>
      </c>
      <c r="B220" s="111" t="s">
        <v>738</v>
      </c>
      <c r="C220" s="111">
        <v>1</v>
      </c>
      <c r="D220" s="111">
        <v>2</v>
      </c>
      <c r="F220" s="111">
        <v>8</v>
      </c>
      <c r="G220" s="111">
        <v>49</v>
      </c>
      <c r="H220" s="112">
        <v>6</v>
      </c>
      <c r="I220" s="112">
        <v>10</v>
      </c>
      <c r="J220" s="112">
        <v>13</v>
      </c>
      <c r="K220" s="112">
        <v>7</v>
      </c>
      <c r="L220" s="112">
        <v>9</v>
      </c>
      <c r="M220" s="112">
        <v>2</v>
      </c>
      <c r="N220" s="112">
        <v>2</v>
      </c>
      <c r="O220" s="112">
        <f t="shared" si="3"/>
        <v>60</v>
      </c>
      <c r="P220" s="111" t="s">
        <v>800</v>
      </c>
      <c r="Q220" s="445" t="s">
        <v>491</v>
      </c>
      <c r="R220" s="446"/>
      <c r="T220" s="447"/>
    </row>
    <row r="221" spans="1:20" ht="15.75" customHeight="1">
      <c r="A221" s="111">
        <v>219</v>
      </c>
      <c r="B221" s="111" t="s">
        <v>739</v>
      </c>
      <c r="C221" s="111">
        <v>1</v>
      </c>
      <c r="D221" s="111">
        <v>3</v>
      </c>
      <c r="F221" s="111">
        <v>20</v>
      </c>
      <c r="G221" s="111">
        <v>46</v>
      </c>
      <c r="H221" s="112">
        <v>6</v>
      </c>
      <c r="I221" s="112">
        <v>9</v>
      </c>
      <c r="J221" s="112">
        <v>13</v>
      </c>
      <c r="K221" s="112">
        <v>6</v>
      </c>
      <c r="L221" s="112">
        <v>8</v>
      </c>
      <c r="M221" s="112">
        <v>2</v>
      </c>
      <c r="N221" s="112">
        <v>2</v>
      </c>
      <c r="O221" s="112">
        <f t="shared" si="3"/>
        <v>70</v>
      </c>
      <c r="P221" s="111" t="s">
        <v>799</v>
      </c>
      <c r="Q221" s="445" t="s">
        <v>496</v>
      </c>
      <c r="R221" s="446"/>
      <c r="T221" s="447"/>
    </row>
    <row r="222" spans="1:20" ht="15.75" customHeight="1">
      <c r="A222" s="111">
        <v>220</v>
      </c>
      <c r="B222" s="111" t="s">
        <v>740</v>
      </c>
      <c r="C222" s="111">
        <v>1</v>
      </c>
      <c r="D222" s="111">
        <v>2</v>
      </c>
      <c r="F222" s="111">
        <v>7</v>
      </c>
      <c r="G222" s="111">
        <v>49</v>
      </c>
      <c r="H222" s="112">
        <v>6</v>
      </c>
      <c r="I222" s="112">
        <v>10</v>
      </c>
      <c r="J222" s="112">
        <v>13</v>
      </c>
      <c r="K222" s="112">
        <v>7</v>
      </c>
      <c r="L222" s="112">
        <v>9</v>
      </c>
      <c r="M222" s="112">
        <v>2</v>
      </c>
      <c r="N222" s="112">
        <v>2</v>
      </c>
      <c r="O222" s="112">
        <f t="shared" si="3"/>
        <v>59</v>
      </c>
      <c r="P222" s="111" t="s">
        <v>798</v>
      </c>
      <c r="Q222" s="445" t="s">
        <v>503</v>
      </c>
      <c r="R222" s="446"/>
      <c r="T222" s="447"/>
    </row>
    <row r="223" spans="1:20" ht="15.75" customHeight="1">
      <c r="A223" s="111">
        <v>221</v>
      </c>
      <c r="B223" s="111" t="s">
        <v>741</v>
      </c>
      <c r="C223" s="111">
        <v>1</v>
      </c>
      <c r="D223" s="111">
        <v>3</v>
      </c>
      <c r="F223" s="111">
        <v>19</v>
      </c>
      <c r="G223" s="111">
        <v>46</v>
      </c>
      <c r="H223" s="112">
        <v>6</v>
      </c>
      <c r="I223" s="112">
        <v>9</v>
      </c>
      <c r="J223" s="112">
        <v>13</v>
      </c>
      <c r="K223" s="112">
        <v>6</v>
      </c>
      <c r="L223" s="112">
        <v>8</v>
      </c>
      <c r="M223" s="112">
        <v>2</v>
      </c>
      <c r="N223" s="112">
        <v>2</v>
      </c>
      <c r="O223" s="112">
        <f t="shared" si="3"/>
        <v>69</v>
      </c>
      <c r="P223" s="111" t="s">
        <v>797</v>
      </c>
      <c r="Q223" s="445" t="s">
        <v>511</v>
      </c>
      <c r="R223" s="446"/>
      <c r="T223" s="447"/>
    </row>
    <row r="224" spans="1:20" ht="15.75" customHeight="1">
      <c r="A224" s="111">
        <v>222</v>
      </c>
      <c r="B224" s="111" t="s">
        <v>742</v>
      </c>
      <c r="C224" s="111">
        <v>1</v>
      </c>
      <c r="D224" s="111">
        <v>2</v>
      </c>
      <c r="F224" s="111">
        <v>10</v>
      </c>
      <c r="G224" s="111">
        <v>27</v>
      </c>
      <c r="H224" s="112">
        <v>4</v>
      </c>
      <c r="I224" s="112">
        <v>5</v>
      </c>
      <c r="J224" s="112">
        <v>7</v>
      </c>
      <c r="K224" s="112">
        <v>5</v>
      </c>
      <c r="L224" s="112">
        <v>4</v>
      </c>
      <c r="M224" s="112">
        <v>1</v>
      </c>
      <c r="N224" s="112">
        <v>1</v>
      </c>
      <c r="O224" s="112">
        <f t="shared" si="3"/>
        <v>40</v>
      </c>
      <c r="P224" s="111" t="s">
        <v>796</v>
      </c>
      <c r="Q224" s="445" t="s">
        <v>518</v>
      </c>
      <c r="R224" s="446"/>
      <c r="T224" s="447"/>
    </row>
    <row r="225" spans="1:20" ht="15.75" customHeight="1">
      <c r="A225" s="111">
        <v>223</v>
      </c>
      <c r="B225" s="111" t="s">
        <v>743</v>
      </c>
      <c r="C225" s="111">
        <v>1</v>
      </c>
      <c r="D225" s="111">
        <v>2</v>
      </c>
      <c r="F225" s="111">
        <v>7</v>
      </c>
      <c r="G225" s="111">
        <v>22</v>
      </c>
      <c r="H225" s="112">
        <v>3</v>
      </c>
      <c r="I225" s="112">
        <v>4</v>
      </c>
      <c r="J225" s="112">
        <v>6</v>
      </c>
      <c r="K225" s="112">
        <v>4</v>
      </c>
      <c r="L225" s="112">
        <v>4</v>
      </c>
      <c r="N225" s="112">
        <v>1</v>
      </c>
      <c r="O225" s="112">
        <f t="shared" si="3"/>
        <v>32</v>
      </c>
      <c r="P225" s="111" t="s">
        <v>795</v>
      </c>
      <c r="Q225" s="445" t="s">
        <v>521</v>
      </c>
      <c r="R225" s="446"/>
      <c r="T225" s="447"/>
    </row>
    <row r="226" spans="1:20" ht="15.75" customHeight="1">
      <c r="A226" s="111">
        <v>224</v>
      </c>
      <c r="B226" s="111" t="s">
        <v>744</v>
      </c>
      <c r="C226" s="111">
        <v>1</v>
      </c>
      <c r="D226" s="111">
        <v>2</v>
      </c>
      <c r="F226" s="111">
        <v>7</v>
      </c>
      <c r="G226" s="111">
        <v>26</v>
      </c>
      <c r="H226" s="112">
        <v>4</v>
      </c>
      <c r="I226" s="112">
        <v>5</v>
      </c>
      <c r="J226" s="112">
        <v>7</v>
      </c>
      <c r="K226" s="112">
        <v>5</v>
      </c>
      <c r="L226" s="112">
        <v>4</v>
      </c>
      <c r="N226" s="112">
        <v>1</v>
      </c>
      <c r="O226" s="112">
        <f t="shared" si="3"/>
        <v>36</v>
      </c>
      <c r="P226" s="111" t="s">
        <v>794</v>
      </c>
      <c r="Q226" s="445" t="s">
        <v>531</v>
      </c>
      <c r="R226" s="446"/>
      <c r="T226" s="447"/>
    </row>
    <row r="227" spans="1:20" ht="15.75" customHeight="1">
      <c r="A227" s="111">
        <v>225</v>
      </c>
      <c r="B227" s="111" t="s">
        <v>745</v>
      </c>
      <c r="C227" s="111">
        <v>1</v>
      </c>
      <c r="D227" s="111">
        <v>3</v>
      </c>
      <c r="F227" s="111">
        <v>20</v>
      </c>
      <c r="G227" s="111">
        <v>46</v>
      </c>
      <c r="H227" s="112">
        <v>6</v>
      </c>
      <c r="I227" s="112">
        <v>9</v>
      </c>
      <c r="J227" s="112">
        <v>13</v>
      </c>
      <c r="K227" s="112">
        <v>6</v>
      </c>
      <c r="L227" s="112">
        <v>8</v>
      </c>
      <c r="M227" s="112">
        <v>2</v>
      </c>
      <c r="N227" s="112">
        <v>2</v>
      </c>
      <c r="O227" s="112">
        <f t="shared" si="3"/>
        <v>70</v>
      </c>
      <c r="P227" s="111" t="s">
        <v>793</v>
      </c>
      <c r="Q227" s="445" t="s">
        <v>538</v>
      </c>
      <c r="R227" s="446"/>
      <c r="T227" s="447"/>
    </row>
    <row r="228" spans="1:20" ht="15.75" customHeight="1">
      <c r="A228" s="111">
        <v>226</v>
      </c>
      <c r="B228" s="111" t="s">
        <v>746</v>
      </c>
      <c r="C228" s="111">
        <v>1</v>
      </c>
      <c r="D228" s="111">
        <v>2</v>
      </c>
      <c r="F228" s="111">
        <v>10</v>
      </c>
      <c r="G228" s="111">
        <v>49</v>
      </c>
      <c r="H228" s="112">
        <v>6</v>
      </c>
      <c r="I228" s="112">
        <v>10</v>
      </c>
      <c r="J228" s="112">
        <v>13</v>
      </c>
      <c r="K228" s="112">
        <v>7</v>
      </c>
      <c r="L228" s="112">
        <v>9</v>
      </c>
      <c r="M228" s="112">
        <v>2</v>
      </c>
      <c r="N228" s="112">
        <v>2</v>
      </c>
      <c r="O228" s="112">
        <f t="shared" si="3"/>
        <v>62</v>
      </c>
      <c r="P228" s="111" t="s">
        <v>792</v>
      </c>
      <c r="Q228" s="445" t="s">
        <v>747</v>
      </c>
      <c r="R228" s="446"/>
      <c r="T228" s="447"/>
    </row>
    <row r="229" spans="1:20" ht="15.75" customHeight="1">
      <c r="A229" s="111">
        <v>227</v>
      </c>
      <c r="B229" s="111" t="s">
        <v>748</v>
      </c>
      <c r="C229" s="111">
        <v>1</v>
      </c>
      <c r="D229" s="111">
        <v>2</v>
      </c>
      <c r="F229" s="111">
        <v>8</v>
      </c>
      <c r="G229" s="111">
        <v>25</v>
      </c>
      <c r="H229" s="112">
        <v>4</v>
      </c>
      <c r="I229" s="112">
        <v>4</v>
      </c>
      <c r="J229" s="112">
        <v>7</v>
      </c>
      <c r="K229" s="112">
        <v>5</v>
      </c>
      <c r="L229" s="112">
        <v>4</v>
      </c>
      <c r="N229" s="112">
        <v>1</v>
      </c>
      <c r="O229" s="112">
        <f t="shared" si="3"/>
        <v>36</v>
      </c>
      <c r="P229" s="111" t="s">
        <v>791</v>
      </c>
      <c r="Q229" s="445" t="s">
        <v>749</v>
      </c>
      <c r="R229" s="446"/>
      <c r="T229" s="447"/>
    </row>
    <row r="230" spans="1:20" ht="15.75" customHeight="1">
      <c r="A230" s="111">
        <v>228</v>
      </c>
      <c r="B230" s="111" t="s">
        <v>750</v>
      </c>
      <c r="C230" s="111">
        <v>1</v>
      </c>
      <c r="D230" s="111">
        <v>3</v>
      </c>
      <c r="F230" s="111">
        <v>21</v>
      </c>
      <c r="G230" s="111">
        <v>49</v>
      </c>
      <c r="H230" s="112">
        <v>6</v>
      </c>
      <c r="I230" s="112">
        <v>10</v>
      </c>
      <c r="J230" s="112">
        <v>13</v>
      </c>
      <c r="K230" s="112">
        <v>7</v>
      </c>
      <c r="L230" s="112">
        <v>9</v>
      </c>
      <c r="M230" s="112">
        <v>2</v>
      </c>
      <c r="N230" s="112">
        <v>2</v>
      </c>
      <c r="O230" s="112">
        <f t="shared" si="3"/>
        <v>74</v>
      </c>
      <c r="P230" s="111" t="s">
        <v>790</v>
      </c>
      <c r="Q230" s="445" t="s">
        <v>563</v>
      </c>
      <c r="R230" s="446"/>
      <c r="T230" s="447"/>
    </row>
    <row r="231" spans="1:20" ht="15.75" customHeight="1">
      <c r="A231" s="111">
        <v>229</v>
      </c>
      <c r="B231" s="111" t="s">
        <v>751</v>
      </c>
      <c r="C231" s="111">
        <v>1</v>
      </c>
      <c r="D231" s="111">
        <v>3</v>
      </c>
      <c r="F231" s="111">
        <v>20</v>
      </c>
      <c r="G231" s="111">
        <v>49</v>
      </c>
      <c r="H231" s="112">
        <v>6</v>
      </c>
      <c r="I231" s="112">
        <v>10</v>
      </c>
      <c r="J231" s="112">
        <v>13</v>
      </c>
      <c r="K231" s="112">
        <v>7</v>
      </c>
      <c r="L231" s="112">
        <v>9</v>
      </c>
      <c r="M231" s="112">
        <v>2</v>
      </c>
      <c r="N231" s="112">
        <v>2</v>
      </c>
      <c r="O231" s="112">
        <f t="shared" si="3"/>
        <v>73</v>
      </c>
      <c r="P231" s="111" t="s">
        <v>789</v>
      </c>
      <c r="Q231" s="445" t="s">
        <v>575</v>
      </c>
      <c r="R231" s="446"/>
      <c r="T231" s="447"/>
    </row>
    <row r="232" spans="1:20" ht="15.75" customHeight="1">
      <c r="A232" s="111">
        <v>230</v>
      </c>
      <c r="B232" s="111" t="s">
        <v>752</v>
      </c>
      <c r="C232" s="111">
        <v>1</v>
      </c>
      <c r="D232" s="111">
        <v>3</v>
      </c>
      <c r="F232" s="111">
        <v>22</v>
      </c>
      <c r="G232" s="111">
        <v>49</v>
      </c>
      <c r="H232" s="112">
        <v>6</v>
      </c>
      <c r="I232" s="112">
        <v>10</v>
      </c>
      <c r="J232" s="112">
        <v>13</v>
      </c>
      <c r="K232" s="112">
        <v>7</v>
      </c>
      <c r="L232" s="112">
        <v>9</v>
      </c>
      <c r="M232" s="112">
        <v>2</v>
      </c>
      <c r="N232" s="112">
        <v>2</v>
      </c>
      <c r="O232" s="112">
        <f t="shared" si="3"/>
        <v>75</v>
      </c>
      <c r="P232" s="111" t="s">
        <v>788</v>
      </c>
      <c r="Q232" s="445" t="s">
        <v>582</v>
      </c>
      <c r="R232" s="446"/>
      <c r="T232" s="447"/>
    </row>
    <row r="233" spans="1:20" ht="15.75" customHeight="1">
      <c r="A233" s="111">
        <v>231</v>
      </c>
      <c r="B233" s="111" t="s">
        <v>753</v>
      </c>
      <c r="C233" s="111">
        <v>1</v>
      </c>
      <c r="D233" s="111">
        <v>3</v>
      </c>
      <c r="F233" s="111">
        <v>19</v>
      </c>
      <c r="G233" s="111">
        <v>46</v>
      </c>
      <c r="H233" s="112">
        <v>6</v>
      </c>
      <c r="I233" s="112">
        <v>9</v>
      </c>
      <c r="J233" s="112">
        <v>13</v>
      </c>
      <c r="K233" s="112">
        <v>6</v>
      </c>
      <c r="L233" s="112">
        <v>8</v>
      </c>
      <c r="M233" s="112">
        <v>2</v>
      </c>
      <c r="N233" s="112">
        <v>2</v>
      </c>
      <c r="O233" s="112">
        <f t="shared" si="3"/>
        <v>69</v>
      </c>
      <c r="P233" s="111" t="s">
        <v>787</v>
      </c>
      <c r="Q233" s="445" t="s">
        <v>591</v>
      </c>
      <c r="R233" s="446"/>
      <c r="T233" s="447"/>
    </row>
    <row r="234" spans="1:20" ht="15.75" customHeight="1">
      <c r="A234" s="111">
        <v>232</v>
      </c>
      <c r="B234" s="111" t="s">
        <v>754</v>
      </c>
      <c r="C234" s="111">
        <v>1</v>
      </c>
      <c r="D234" s="111">
        <v>3</v>
      </c>
      <c r="F234" s="111">
        <v>22</v>
      </c>
      <c r="G234" s="111">
        <v>52</v>
      </c>
      <c r="H234" s="112">
        <v>7</v>
      </c>
      <c r="I234" s="112">
        <v>10</v>
      </c>
      <c r="J234" s="112">
        <v>14</v>
      </c>
      <c r="K234" s="112">
        <v>7</v>
      </c>
      <c r="L234" s="112">
        <v>10</v>
      </c>
      <c r="M234" s="112">
        <v>2</v>
      </c>
      <c r="N234" s="112">
        <v>2</v>
      </c>
      <c r="O234" s="112">
        <f t="shared" si="3"/>
        <v>78</v>
      </c>
      <c r="P234" s="111" t="s">
        <v>786</v>
      </c>
      <c r="Q234" s="445" t="s">
        <v>598</v>
      </c>
      <c r="R234" s="446"/>
      <c r="T234" s="447"/>
    </row>
    <row r="235" spans="1:20" ht="15.75" customHeight="1">
      <c r="A235" s="111">
        <v>233</v>
      </c>
      <c r="B235" s="111" t="s">
        <v>755</v>
      </c>
      <c r="C235" s="111">
        <v>1</v>
      </c>
      <c r="D235" s="111">
        <v>2</v>
      </c>
      <c r="F235" s="111">
        <v>11</v>
      </c>
      <c r="G235" s="111">
        <v>25</v>
      </c>
      <c r="H235" s="112">
        <v>4</v>
      </c>
      <c r="I235" s="112">
        <v>4</v>
      </c>
      <c r="J235" s="112">
        <v>7</v>
      </c>
      <c r="K235" s="112">
        <v>5</v>
      </c>
      <c r="L235" s="112">
        <v>4</v>
      </c>
      <c r="N235" s="112">
        <v>1</v>
      </c>
      <c r="O235" s="112">
        <f t="shared" si="3"/>
        <v>39</v>
      </c>
      <c r="P235" s="111" t="s">
        <v>785</v>
      </c>
      <c r="Q235" s="445" t="s">
        <v>608</v>
      </c>
      <c r="R235" s="446"/>
      <c r="T235" s="447"/>
    </row>
    <row r="236" spans="1:20" ht="15.75" customHeight="1">
      <c r="A236" s="111">
        <v>234</v>
      </c>
      <c r="B236" s="111" t="s">
        <v>756</v>
      </c>
      <c r="C236" s="111">
        <v>1</v>
      </c>
      <c r="D236" s="111">
        <v>2</v>
      </c>
      <c r="F236" s="111">
        <v>7</v>
      </c>
      <c r="G236" s="111">
        <v>22</v>
      </c>
      <c r="H236" s="112">
        <v>3</v>
      </c>
      <c r="I236" s="112">
        <v>4</v>
      </c>
      <c r="J236" s="112">
        <v>6</v>
      </c>
      <c r="K236" s="112">
        <v>4</v>
      </c>
      <c r="L236" s="112">
        <v>4</v>
      </c>
      <c r="N236" s="112">
        <v>1</v>
      </c>
      <c r="O236" s="112">
        <f t="shared" si="3"/>
        <v>32</v>
      </c>
      <c r="P236" s="111" t="s">
        <v>784</v>
      </c>
      <c r="Q236" s="445" t="s">
        <v>616</v>
      </c>
      <c r="R236" s="446"/>
      <c r="T236" s="447"/>
    </row>
    <row r="237" spans="1:20" ht="15.75" customHeight="1">
      <c r="A237" s="111">
        <v>235</v>
      </c>
      <c r="B237" s="111" t="s">
        <v>757</v>
      </c>
      <c r="C237" s="111">
        <v>1</v>
      </c>
      <c r="D237" s="111">
        <v>2</v>
      </c>
      <c r="F237" s="111">
        <v>7</v>
      </c>
      <c r="G237" s="111">
        <v>25</v>
      </c>
      <c r="H237" s="112">
        <v>4</v>
      </c>
      <c r="I237" s="112">
        <v>4</v>
      </c>
      <c r="J237" s="112">
        <v>7</v>
      </c>
      <c r="K237" s="112">
        <v>5</v>
      </c>
      <c r="L237" s="112">
        <v>4</v>
      </c>
      <c r="N237" s="112">
        <v>1</v>
      </c>
      <c r="O237" s="112">
        <f t="shared" si="3"/>
        <v>35</v>
      </c>
      <c r="P237" s="111" t="s">
        <v>783</v>
      </c>
      <c r="Q237" s="445" t="s">
        <v>619</v>
      </c>
      <c r="R237" s="446"/>
      <c r="T237" s="447"/>
    </row>
    <row r="238" spans="1:20" ht="15.75" customHeight="1">
      <c r="A238" s="111">
        <v>236</v>
      </c>
      <c r="B238" s="111" t="s">
        <v>758</v>
      </c>
      <c r="C238" s="111">
        <v>1</v>
      </c>
      <c r="D238" s="111">
        <v>2</v>
      </c>
      <c r="F238" s="111">
        <v>8</v>
      </c>
      <c r="G238" s="111">
        <v>24</v>
      </c>
      <c r="H238" s="112">
        <v>4</v>
      </c>
      <c r="I238" s="112">
        <v>4</v>
      </c>
      <c r="J238" s="112">
        <v>6</v>
      </c>
      <c r="K238" s="112">
        <v>5</v>
      </c>
      <c r="L238" s="112">
        <v>4</v>
      </c>
      <c r="N238" s="112">
        <v>1</v>
      </c>
      <c r="O238" s="112">
        <f t="shared" si="3"/>
        <v>35</v>
      </c>
      <c r="P238" s="111" t="s">
        <v>782</v>
      </c>
      <c r="Q238" s="445" t="s">
        <v>759</v>
      </c>
      <c r="R238" s="446"/>
      <c r="T238" s="447"/>
    </row>
    <row r="239" spans="1:20" ht="15.75" customHeight="1">
      <c r="A239" s="111">
        <v>237</v>
      </c>
      <c r="B239" s="111" t="s">
        <v>760</v>
      </c>
      <c r="C239" s="111">
        <v>1</v>
      </c>
      <c r="D239" s="111">
        <v>2</v>
      </c>
      <c r="F239" s="111">
        <v>9</v>
      </c>
      <c r="G239" s="111">
        <v>49</v>
      </c>
      <c r="H239" s="112">
        <v>6</v>
      </c>
      <c r="I239" s="112">
        <v>10</v>
      </c>
      <c r="J239" s="112">
        <v>13</v>
      </c>
      <c r="K239" s="112">
        <v>7</v>
      </c>
      <c r="L239" s="112">
        <v>9</v>
      </c>
      <c r="M239" s="112">
        <v>2</v>
      </c>
      <c r="N239" s="112">
        <v>2</v>
      </c>
      <c r="O239" s="112">
        <f t="shared" si="3"/>
        <v>61</v>
      </c>
      <c r="P239" s="111" t="s">
        <v>781</v>
      </c>
      <c r="Q239" s="445" t="s">
        <v>629</v>
      </c>
      <c r="R239" s="446"/>
      <c r="T239" s="447"/>
    </row>
    <row r="240" spans="1:20" ht="15.75" customHeight="1">
      <c r="A240" s="111">
        <v>238</v>
      </c>
      <c r="B240" s="111" t="s">
        <v>761</v>
      </c>
      <c r="C240" s="111">
        <v>1</v>
      </c>
      <c r="D240" s="111">
        <v>2</v>
      </c>
      <c r="F240" s="111">
        <v>9</v>
      </c>
      <c r="G240" s="111">
        <v>49</v>
      </c>
      <c r="H240" s="112">
        <v>6</v>
      </c>
      <c r="I240" s="112">
        <v>10</v>
      </c>
      <c r="J240" s="112">
        <v>13</v>
      </c>
      <c r="K240" s="112">
        <v>7</v>
      </c>
      <c r="L240" s="112">
        <v>9</v>
      </c>
      <c r="M240" s="112">
        <v>2</v>
      </c>
      <c r="N240" s="112">
        <v>2</v>
      </c>
      <c r="O240" s="112">
        <f t="shared" si="3"/>
        <v>61</v>
      </c>
      <c r="P240" s="111" t="s">
        <v>780</v>
      </c>
      <c r="Q240" s="445" t="s">
        <v>632</v>
      </c>
      <c r="R240" s="446"/>
      <c r="T240" s="447"/>
    </row>
    <row r="241" spans="1:20" ht="15.75" customHeight="1">
      <c r="A241" s="111">
        <v>239</v>
      </c>
      <c r="B241" s="111" t="s">
        <v>762</v>
      </c>
      <c r="C241" s="111">
        <v>1</v>
      </c>
      <c r="D241" s="111">
        <v>2</v>
      </c>
      <c r="F241" s="111">
        <v>12</v>
      </c>
      <c r="G241" s="111">
        <v>49</v>
      </c>
      <c r="H241" s="112">
        <v>6</v>
      </c>
      <c r="I241" s="112">
        <v>10</v>
      </c>
      <c r="J241" s="112">
        <v>13</v>
      </c>
      <c r="K241" s="112">
        <v>7</v>
      </c>
      <c r="L241" s="112">
        <v>9</v>
      </c>
      <c r="M241" s="112">
        <v>2</v>
      </c>
      <c r="N241" s="112">
        <v>2</v>
      </c>
      <c r="O241" s="112">
        <f t="shared" si="3"/>
        <v>64</v>
      </c>
      <c r="P241" s="111" t="s">
        <v>779</v>
      </c>
      <c r="Q241" s="445" t="s">
        <v>637</v>
      </c>
      <c r="R241" s="446"/>
      <c r="T241" s="447"/>
    </row>
    <row r="242" spans="1:20" ht="15.75" customHeight="1">
      <c r="A242" s="111">
        <v>240</v>
      </c>
      <c r="B242" s="111" t="s">
        <v>763</v>
      </c>
      <c r="C242" s="111">
        <v>1</v>
      </c>
      <c r="D242" s="111">
        <v>3</v>
      </c>
      <c r="F242" s="111">
        <v>22</v>
      </c>
      <c r="G242" s="111">
        <v>49</v>
      </c>
      <c r="H242" s="112">
        <v>6</v>
      </c>
      <c r="I242" s="112">
        <v>10</v>
      </c>
      <c r="J242" s="112">
        <v>13</v>
      </c>
      <c r="K242" s="112">
        <v>7</v>
      </c>
      <c r="L242" s="112">
        <v>9</v>
      </c>
      <c r="M242" s="112">
        <v>2</v>
      </c>
      <c r="N242" s="112">
        <v>2</v>
      </c>
      <c r="O242" s="112">
        <f t="shared" si="3"/>
        <v>75</v>
      </c>
      <c r="P242" s="111" t="s">
        <v>778</v>
      </c>
      <c r="Q242" s="445" t="s">
        <v>843</v>
      </c>
      <c r="R242" s="446"/>
      <c r="T242" s="447"/>
    </row>
    <row r="243" spans="1:20" ht="15.75" customHeight="1">
      <c r="A243" s="111">
        <v>241</v>
      </c>
      <c r="B243" s="111" t="s">
        <v>764</v>
      </c>
      <c r="C243" s="111">
        <v>1</v>
      </c>
      <c r="D243" s="111">
        <v>3</v>
      </c>
      <c r="F243" s="111">
        <v>21</v>
      </c>
      <c r="G243" s="111">
        <v>46</v>
      </c>
      <c r="H243" s="112">
        <v>6</v>
      </c>
      <c r="I243" s="112">
        <v>9</v>
      </c>
      <c r="J243" s="112">
        <v>13</v>
      </c>
      <c r="K243" s="112">
        <v>6</v>
      </c>
      <c r="L243" s="112">
        <v>8</v>
      </c>
      <c r="M243" s="112">
        <v>2</v>
      </c>
      <c r="N243" s="112">
        <v>2</v>
      </c>
      <c r="O243" s="112">
        <f t="shared" si="3"/>
        <v>71</v>
      </c>
      <c r="P243" s="111" t="s">
        <v>777</v>
      </c>
      <c r="Q243" s="445" t="s">
        <v>765</v>
      </c>
      <c r="R243" s="446"/>
      <c r="T243" s="447"/>
    </row>
    <row r="244" spans="1:20" ht="15.75" customHeight="1">
      <c r="A244" s="111">
        <v>242</v>
      </c>
      <c r="B244" s="111" t="s">
        <v>766</v>
      </c>
      <c r="C244" s="111">
        <v>1</v>
      </c>
      <c r="D244" s="111">
        <v>2</v>
      </c>
      <c r="F244" s="111">
        <v>10</v>
      </c>
      <c r="G244" s="111">
        <v>46</v>
      </c>
      <c r="H244" s="112">
        <v>6</v>
      </c>
      <c r="I244" s="112">
        <v>9</v>
      </c>
      <c r="J244" s="112">
        <v>13</v>
      </c>
      <c r="K244" s="112">
        <v>6</v>
      </c>
      <c r="L244" s="112">
        <v>8</v>
      </c>
      <c r="M244" s="112">
        <v>2</v>
      </c>
      <c r="N244" s="112">
        <v>2</v>
      </c>
      <c r="O244" s="112">
        <f t="shared" si="3"/>
        <v>59</v>
      </c>
      <c r="P244" s="111" t="s">
        <v>776</v>
      </c>
      <c r="Q244" s="445" t="s">
        <v>658</v>
      </c>
      <c r="R244" s="446"/>
      <c r="T244" s="447"/>
    </row>
    <row r="245" spans="1:20" ht="15.75" customHeight="1">
      <c r="A245" s="111">
        <v>243</v>
      </c>
      <c r="B245" s="111" t="s">
        <v>767</v>
      </c>
      <c r="C245" s="111">
        <v>1</v>
      </c>
      <c r="D245" s="111">
        <v>3</v>
      </c>
      <c r="F245" s="111">
        <v>20</v>
      </c>
      <c r="G245" s="111">
        <v>46</v>
      </c>
      <c r="H245" s="112">
        <v>6</v>
      </c>
      <c r="I245" s="112">
        <v>9</v>
      </c>
      <c r="J245" s="112">
        <v>13</v>
      </c>
      <c r="K245" s="112">
        <v>6</v>
      </c>
      <c r="L245" s="112">
        <v>8</v>
      </c>
      <c r="M245" s="112">
        <v>2</v>
      </c>
      <c r="N245" s="112">
        <v>2</v>
      </c>
      <c r="O245" s="112">
        <f t="shared" si="3"/>
        <v>70</v>
      </c>
      <c r="P245" s="111" t="s">
        <v>775</v>
      </c>
      <c r="Q245" s="445" t="s">
        <v>674</v>
      </c>
      <c r="R245" s="446"/>
      <c r="T245" s="447"/>
    </row>
    <row r="246" spans="1:20" ht="15.75" customHeight="1">
      <c r="A246" s="111">
        <v>244</v>
      </c>
      <c r="B246" s="111" t="s">
        <v>768</v>
      </c>
      <c r="C246" s="111">
        <v>1</v>
      </c>
      <c r="D246" s="111">
        <v>2</v>
      </c>
      <c r="F246" s="111">
        <v>12</v>
      </c>
      <c r="G246" s="111">
        <v>24</v>
      </c>
      <c r="H246" s="112">
        <v>3</v>
      </c>
      <c r="I246" s="112">
        <v>4</v>
      </c>
      <c r="J246" s="112">
        <v>6</v>
      </c>
      <c r="K246" s="112">
        <v>5</v>
      </c>
      <c r="L246" s="112">
        <v>4</v>
      </c>
      <c r="M246" s="112">
        <v>1</v>
      </c>
      <c r="N246" s="112">
        <v>1</v>
      </c>
      <c r="O246" s="112">
        <f t="shared" si="3"/>
        <v>39</v>
      </c>
      <c r="P246" s="111" t="s">
        <v>774</v>
      </c>
      <c r="Q246" s="445" t="s">
        <v>688</v>
      </c>
      <c r="R246" s="446"/>
      <c r="T246" s="447"/>
    </row>
    <row r="247" spans="1:20" ht="15.75" customHeight="1">
      <c r="A247" s="111">
        <v>245</v>
      </c>
      <c r="B247" s="111" t="s">
        <v>769</v>
      </c>
      <c r="C247" s="111">
        <v>1</v>
      </c>
      <c r="D247" s="111">
        <v>3</v>
      </c>
      <c r="F247" s="111">
        <v>22</v>
      </c>
      <c r="G247" s="111">
        <v>49</v>
      </c>
      <c r="H247" s="112">
        <v>6</v>
      </c>
      <c r="I247" s="112">
        <v>10</v>
      </c>
      <c r="J247" s="112">
        <v>13</v>
      </c>
      <c r="K247" s="112">
        <v>7</v>
      </c>
      <c r="L247" s="112">
        <v>9</v>
      </c>
      <c r="M247" s="112">
        <v>2</v>
      </c>
      <c r="N247" s="112">
        <v>2</v>
      </c>
      <c r="O247" s="112">
        <f t="shared" si="3"/>
        <v>75</v>
      </c>
      <c r="P247" s="111" t="s">
        <v>773</v>
      </c>
      <c r="Q247" s="445" t="s">
        <v>693</v>
      </c>
      <c r="R247" s="446"/>
      <c r="T247" s="447"/>
    </row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sheetProtection algorithmName="SHA-512" hashValue="ILWMN4fGx3kRSbMgVAMxuRfJdgS565iwwGHgl0EZ4C6ediPPZ+tcwC5iFLTmyh8QusCFkuIvtdbIdBRN7eR1nw==" saltValue="EEB5d8lQ/JgC7mK8K1WSAA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คำอธิบาย</vt:lpstr>
      <vt:lpstr>การตั้งชื่อเรื่อง E-mail</vt:lpstr>
      <vt:lpstr>ข้อมูลเฉพาะ</vt:lpstr>
      <vt:lpstr>ตาราง1-2</vt:lpstr>
      <vt:lpstr>ตาราง3</vt:lpstr>
      <vt:lpstr>ตาราง4เฉพาะสพม.ทีมีหลายจังหวัด</vt:lpstr>
      <vt:lpstr>อัตรากำลัง สนง.</vt:lpstr>
      <vt:lpstr>รวม สนง</vt:lpstr>
      <vt:lpstr>ลิงค์ชื่อเขต</vt:lpstr>
      <vt:lpstr>ข้อมูลเฉพาะ!Print_Area</vt:lpstr>
      <vt:lpstr>คำอธิบาย!Print_Area</vt:lpstr>
      <vt:lpstr>'ตาราง1-2'!Print_Area</vt:lpstr>
      <vt:lpstr>ตาราง3!Print_Area</vt:lpstr>
      <vt:lpstr>ตาราง4เฉพาะสพม.ทีมีหลายจังหวัด!Print_Area</vt:lpstr>
      <vt:lpstr>'อัตรากำลัง สนง.'!Print_Area</vt:lpstr>
      <vt:lpstr>ตาราง3!Print_Titles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OBEC Center112</cp:lastModifiedBy>
  <cp:lastPrinted>2023-12-20T02:09:19Z</cp:lastPrinted>
  <dcterms:created xsi:type="dcterms:W3CDTF">2005-06-24T06:16:26Z</dcterms:created>
  <dcterms:modified xsi:type="dcterms:W3CDTF">2025-10-10T06:56:06Z</dcterms:modified>
</cp:coreProperties>
</file>